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9 sayılı komisyon\"/>
    </mc:Choice>
  </mc:AlternateContent>
  <bookViews>
    <workbookView xWindow="-15" yWindow="6390" windowWidth="28830" windowHeight="6450"/>
  </bookViews>
  <sheets>
    <sheet name="Sayfa1" sheetId="1" r:id="rId1"/>
    <sheet name="Sayfa2" sheetId="2" r:id="rId2"/>
    <sheet name="Sayfa3" sheetId="3" r:id="rId3"/>
  </sheets>
  <definedNames>
    <definedName name="_xlnm.Print_Area" localSheetId="0">Sayfa1!$A$1:$Q$81</definedName>
  </definedNames>
  <calcPr calcId="162913"/>
</workbook>
</file>

<file path=xl/calcChain.xml><?xml version="1.0" encoding="utf-8"?>
<calcChain xmlns="http://schemas.openxmlformats.org/spreadsheetml/2006/main">
  <c r="J36" i="1" l="1"/>
  <c r="K36" i="1" s="1"/>
  <c r="C9" i="1" l="1"/>
  <c r="C8" i="1"/>
  <c r="P55" i="1" l="1"/>
  <c r="O55" i="1"/>
  <c r="N55" i="1"/>
  <c r="M55" i="1"/>
  <c r="F55" i="1"/>
  <c r="J54" i="1"/>
  <c r="K54" i="1" s="1"/>
  <c r="D55" i="1"/>
  <c r="J30" i="1"/>
  <c r="B55" i="1" l="1"/>
  <c r="E55" i="1"/>
  <c r="J53" i="1"/>
  <c r="K53" i="1" s="1"/>
  <c r="G55" i="1" l="1"/>
  <c r="C55" i="1" l="1"/>
  <c r="H55" i="1" l="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5" i="1"/>
  <c r="K35" i="1" s="1"/>
  <c r="J34" i="1"/>
  <c r="K34" i="1" s="1"/>
  <c r="J33" i="1"/>
  <c r="K33" i="1" s="1"/>
  <c r="J32" i="1"/>
  <c r="K32" i="1" s="1"/>
  <c r="J31" i="1"/>
  <c r="K31" i="1" s="1"/>
  <c r="K30" i="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J5" i="1"/>
  <c r="K5" i="1" s="1"/>
  <c r="J4" i="1"/>
  <c r="K4" i="1" s="1"/>
  <c r="J3" i="1"/>
  <c r="K3" i="1" s="1"/>
  <c r="J2" i="1"/>
  <c r="K2" i="1" s="1"/>
  <c r="K55" i="1" l="1"/>
  <c r="K61" i="1" l="1"/>
  <c r="L7" i="1" l="1"/>
  <c r="L36" i="1"/>
  <c r="L27" i="1"/>
  <c r="L54" i="1"/>
  <c r="L33" i="1"/>
  <c r="L9" i="1"/>
  <c r="L13" i="1"/>
  <c r="L25" i="1"/>
  <c r="L18" i="1"/>
  <c r="L49" i="1"/>
  <c r="L39" i="1"/>
  <c r="L17" i="1"/>
  <c r="L20" i="1"/>
  <c r="L21" i="1"/>
  <c r="L5" i="1"/>
  <c r="L29" i="1"/>
  <c r="L15" i="1"/>
  <c r="L45" i="1"/>
  <c r="L16" i="1"/>
  <c r="L50" i="1"/>
  <c r="L8" i="1"/>
  <c r="L11" i="1"/>
  <c r="L32" i="1"/>
  <c r="L46" i="1"/>
  <c r="L6" i="1"/>
  <c r="L23" i="1"/>
  <c r="L30" i="1"/>
  <c r="L40" i="1"/>
  <c r="L3" i="1"/>
  <c r="L37" i="1"/>
  <c r="L19" i="1"/>
  <c r="L38" i="1"/>
  <c r="L52" i="1"/>
  <c r="L35" i="1"/>
  <c r="L47" i="1"/>
  <c r="L22" i="1"/>
  <c r="L44" i="1"/>
  <c r="L24" i="1"/>
  <c r="L14" i="1"/>
  <c r="L2" i="1"/>
  <c r="L51" i="1"/>
  <c r="L4" i="1"/>
  <c r="L41" i="1"/>
  <c r="L34" i="1"/>
  <c r="L43" i="1"/>
  <c r="L48" i="1"/>
  <c r="L26" i="1"/>
  <c r="L53" i="1"/>
  <c r="L31" i="1"/>
  <c r="L42" i="1"/>
  <c r="L10" i="1"/>
  <c r="L28" i="1"/>
  <c r="L12" i="1"/>
  <c r="L55" i="1" l="1"/>
</calcChain>
</file>

<file path=xl/sharedStrings.xml><?xml version="1.0" encoding="utf-8"?>
<sst xmlns="http://schemas.openxmlformats.org/spreadsheetml/2006/main" count="140" uniqueCount="115">
  <si>
    <t>Fakülte/Bölüm</t>
  </si>
  <si>
    <t>katsayı (gelen öğrenci katsayısı)</t>
  </si>
  <si>
    <t>k (verimlilik katsayısı)</t>
  </si>
  <si>
    <t>HİBE 1
Azaltma katsayısı kullanılmadan</t>
  </si>
  <si>
    <t>HİBE 2
Azaltma katsayısı kullanıldıktan sonra</t>
  </si>
  <si>
    <t>YENİ HİBE(€)
Yuvarlama Sonrası</t>
  </si>
  <si>
    <t>YABANCI DİL SINAVINI
 GEÇEN</t>
  </si>
  <si>
    <t>Yabancı Dil Sın.Son.Hibe Dağılımı</t>
  </si>
  <si>
    <t>Hibe Dağılımı Son Hali</t>
  </si>
  <si>
    <t>Ziraat Fakültesi</t>
  </si>
  <si>
    <t>Tıp Fakültesi</t>
  </si>
  <si>
    <t>Amerikan K. ve Ed.</t>
  </si>
  <si>
    <t>Arkeoloji</t>
  </si>
  <si>
    <t>Alman Dili ve Ed.</t>
  </si>
  <si>
    <t>Coğrafya</t>
  </si>
  <si>
    <t>İngiliz Dili ve Ed.</t>
  </si>
  <si>
    <t>Psikoloji</t>
  </si>
  <si>
    <t>Sosyoloji</t>
  </si>
  <si>
    <t>Türk Dili ve Ed.</t>
  </si>
  <si>
    <t>Sanat Tarihi</t>
  </si>
  <si>
    <t>Felsefe</t>
  </si>
  <si>
    <t>Tarih</t>
  </si>
  <si>
    <t>İng. Mütercim-Tercümanlık</t>
  </si>
  <si>
    <t>Alm. Mütercim Tercümanlık</t>
  </si>
  <si>
    <t>Bilgisayar Mühendisliği</t>
  </si>
  <si>
    <t>Biyomühendislik</t>
  </si>
  <si>
    <t>Tekstil Mühendisliği</t>
  </si>
  <si>
    <t>Gıda Mühendisliği</t>
  </si>
  <si>
    <t>Kimya Mühendisliği</t>
  </si>
  <si>
    <t>Makine Mühendisliği</t>
  </si>
  <si>
    <t>İnşaat Mühendisliği</t>
  </si>
  <si>
    <t>Deri Mühendisliği</t>
  </si>
  <si>
    <t>Elek. Elektr. Müh.</t>
  </si>
  <si>
    <t>İktisat</t>
  </si>
  <si>
    <t>İşletme</t>
  </si>
  <si>
    <t>Uluslararası İlişkiler</t>
  </si>
  <si>
    <t>Eczacılık Fakültesi</t>
  </si>
  <si>
    <t>Fizik</t>
  </si>
  <si>
    <t>Matematik</t>
  </si>
  <si>
    <t>Biyokimya</t>
  </si>
  <si>
    <t>Kimya</t>
  </si>
  <si>
    <t>İstatistik</t>
  </si>
  <si>
    <t>Biyoloji</t>
  </si>
  <si>
    <t>Eğitim Fakültesi</t>
  </si>
  <si>
    <t>İletişim Fakültesi</t>
  </si>
  <si>
    <t>Su Ürünleri Fakültesi</t>
  </si>
  <si>
    <t>Diş Hekimliği Fakültesi</t>
  </si>
  <si>
    <t>Spor Bilimleri Fakültesi</t>
  </si>
  <si>
    <t>Hemşirelik Fakültesi</t>
  </si>
  <si>
    <t>Malzeme Bilimleri</t>
  </si>
  <si>
    <t>Çevre Sorunları ve Araşt.</t>
  </si>
  <si>
    <t>Uluslararası Bilgisayar Ens.</t>
  </si>
  <si>
    <t>Nükleer Bilimler Enst.</t>
  </si>
  <si>
    <t>Türk Dünyası ve Araşt.Ens.</t>
  </si>
  <si>
    <t>Tohumluk Bilimi ve Teknolojisi</t>
  </si>
  <si>
    <t>Biyoteknoloji</t>
  </si>
  <si>
    <t>Konservatuar</t>
  </si>
  <si>
    <t>TOPLAM HİBE(€)</t>
  </si>
  <si>
    <t>İş Güvenliği Anabilim Dalı</t>
  </si>
  <si>
    <t>Güzel Sanatlar Tasarım ve Mimarlık Fakültesi</t>
  </si>
  <si>
    <t>Gelen Öğrenci Sayısı</t>
  </si>
  <si>
    <t>Katsayı, k2</t>
  </si>
  <si>
    <t xml:space="preserve"> 1 - 5 </t>
  </si>
  <si>
    <t xml:space="preserve"> 6 - 10</t>
  </si>
  <si>
    <t xml:space="preserve"> 11 - 15</t>
  </si>
  <si>
    <t>16 - 20</t>
  </si>
  <si>
    <t>21 - 25</t>
  </si>
  <si>
    <t>26 - 30</t>
  </si>
  <si>
    <t>31 - 35</t>
  </si>
  <si>
    <t>36 - 40</t>
  </si>
  <si>
    <t>41 - 45</t>
  </si>
  <si>
    <t>46 - 50</t>
  </si>
  <si>
    <t>51 - 55</t>
  </si>
  <si>
    <t>56 - 60</t>
  </si>
  <si>
    <t>Azaltma Katsayısı</t>
  </si>
  <si>
    <t>Yararlanıcı Sayısı</t>
  </si>
  <si>
    <t>2019-2020 Tahsis Edilen Hibe(€)</t>
  </si>
  <si>
    <t>2019-2020 Kullanılan Hibe (€)</t>
  </si>
  <si>
    <t>2019-2020
İkili Anlaşma Sayısı</t>
  </si>
  <si>
    <t>2020-2021 İkili Anlaşma Sayısı</t>
  </si>
  <si>
    <t>2019-2020 Kazanan</t>
  </si>
  <si>
    <t>2019-2020 Giden</t>
  </si>
  <si>
    <t>2019-2020 Gelen</t>
  </si>
  <si>
    <t>İzmir Atatürk Sağlık Y.O./Sağlık Bilimleri Fakültesi</t>
  </si>
  <si>
    <t>Çeşme Turizm Fakültesi</t>
  </si>
  <si>
    <t>Astronomi ve Uzay Bilimleri</t>
  </si>
  <si>
    <t>14-23 Arası</t>
  </si>
  <si>
    <t>5-8 Arası</t>
  </si>
  <si>
    <t>2-3 Arası</t>
  </si>
  <si>
    <t>22-36 Arası</t>
  </si>
  <si>
    <t>10-16 Arası</t>
  </si>
  <si>
    <t>4-6 Arası</t>
  </si>
  <si>
    <t>1</t>
  </si>
  <si>
    <t>2-4 Arası</t>
  </si>
  <si>
    <t>1-3 Arası</t>
  </si>
  <si>
    <t>1-2 Arası</t>
  </si>
  <si>
    <t>6-10 Arası</t>
  </si>
  <si>
    <t>12-20 Arası</t>
  </si>
  <si>
    <t>41-68 Arası</t>
  </si>
  <si>
    <t>48-80 Arası</t>
  </si>
  <si>
    <t>6-11 Arası</t>
  </si>
  <si>
    <t>10-17 Arası</t>
  </si>
  <si>
    <t>7-11 Arası</t>
  </si>
  <si>
    <t>5-9 Arası</t>
  </si>
  <si>
    <t>15-25 Arası</t>
  </si>
  <si>
    <t>14-24 Arası</t>
  </si>
  <si>
    <t>13-22 Arası</t>
  </si>
  <si>
    <t>7-12 Arası</t>
  </si>
  <si>
    <t>22-37 Arası</t>
  </si>
  <si>
    <t>3-5 Arası</t>
  </si>
  <si>
    <t>24-40 Arası</t>
  </si>
  <si>
    <t>8-14 Arası</t>
  </si>
  <si>
    <t>3-6 Arası</t>
  </si>
  <si>
    <t>37-61 Arası</t>
  </si>
  <si>
    <t>Fakülte ve bölümlere dağıtım yapılırken Türkiye Ulusal Ajansı’nın kullandığı hesaplama yöntemi kullanılmaktadır. Bu çerçevede örneğin bölümün; “bir önceki akademik yılda tahsis edilen hibeyi kullanma oranını”, “yaptığı ikili anlaşma sayısındaki artış oranını” ve “programı kazanan öğrencilerinden yurt dışına giden öğrenci oranını” kapsayan bir  verimlilik katsayısı hesaplanmakta ve değerlendirmelerde esas alınmaktadır. Henüz üniversitemize verilecek olan toplam hibe miktarı bize bildirilmemiş olmakla birlikte, bu sene için öncelikle garanti etmeye çalıştığımız konu, gönderdiği öğrenci sayısı “0” olanlar haricinde hiçbir fakülte ve bölümün bir önceki seneden daha az bir hibeye sahip olmamasıdır. Bu çerçevede, verimlilik katsayısı 1’in altında kalan fakülte ve bölümlerin hibeleri düşürülmemiş, verimlilik katsayısı 1 ve üzerinde çıkan fakülte ve bölümlere ise hibe artışı sağlanmıştır.  Söz konusu hesaplar, tahmini bütçe üzerinden yapılmıştır ve dolayısıyla üniversitemize sağlanacak toplam hibenin, Ulusal Ajans tarafından muhtemelen Haziran ayında belirlenip ilan edilmesinden sonra bu rakamlar değişebilir. Ulusal Ajans tarafından tahminlerin üzerinde bir bütçe sağlanması durumunda, ek hibe dağıtımı mümkün olabilecektir ve bu konuda, “daha önceki senelerde de olduğu gibi”, bir önceki yıla göre verimliliğini arttırmış olan fakülte ve bölümlere öncelik verilecektir.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</si>
</sst>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font>
      <sz val="11"/>
      <color theme="1"/>
      <name val="Calibri"/>
      <family val="2"/>
      <charset val="162"/>
      <scheme val="minor"/>
    </font>
    <font>
      <sz val="10"/>
      <name val="Arial"/>
      <family val="2"/>
      <charset val="162"/>
    </font>
    <font>
      <b/>
      <sz val="11"/>
      <name val="Arial"/>
      <family val="2"/>
      <charset val="162"/>
    </font>
    <font>
      <b/>
      <sz val="11"/>
      <name val="Arial Tur"/>
    </font>
    <font>
      <b/>
      <sz val="11"/>
      <name val="Arial Tur"/>
      <charset val="162"/>
    </font>
    <font>
      <sz val="11"/>
      <name val="Arial"/>
      <family val="2"/>
      <charset val="162"/>
    </font>
    <font>
      <sz val="11"/>
      <name val="Arial Tur"/>
      <charset val="162"/>
    </font>
    <font>
      <sz val="11"/>
      <color rgb="FFFF0000"/>
      <name val="Arial Tur"/>
      <charset val="162"/>
    </font>
    <font>
      <b/>
      <sz val="11"/>
      <color rgb="FFFF0000"/>
      <name val="Arial Tur"/>
      <charset val="162"/>
    </font>
    <font>
      <b/>
      <sz val="12"/>
      <name val="Arial"/>
      <family val="2"/>
      <charset val="162"/>
    </font>
    <font>
      <sz val="12"/>
      <name val="Arial"/>
      <family val="2"/>
      <charset val="16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indexed="13"/>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4">
    <xf numFmtId="0" fontId="0" fillId="0" borderId="0" xfId="0"/>
    <xf numFmtId="0" fontId="0" fillId="0" borderId="0" xfId="0" applyFont="1"/>
    <xf numFmtId="0" fontId="0" fillId="0" borderId="0" xfId="0" applyFont="1" applyAlignment="1">
      <alignment horizontal="left"/>
    </xf>
    <xf numFmtId="0" fontId="2" fillId="2"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2" xfId="0" applyNumberFormat="1" applyFont="1" applyBorder="1" applyAlignment="1">
      <alignment horizontal="left" vertical="center" wrapText="1"/>
    </xf>
    <xf numFmtId="0" fontId="4" fillId="0" borderId="3" xfId="0" applyFont="1" applyBorder="1" applyAlignment="1">
      <alignment horizontal="left" vertical="center" wrapText="1"/>
    </xf>
    <xf numFmtId="164" fontId="5" fillId="2" borderId="5" xfId="1" applyNumberFormat="1" applyFont="1" applyFill="1" applyBorder="1" applyAlignment="1">
      <alignment horizontal="center"/>
    </xf>
    <xf numFmtId="2" fontId="0" fillId="2" borderId="5" xfId="0" applyNumberFormat="1" applyFont="1" applyFill="1" applyBorder="1" applyAlignment="1">
      <alignment horizontal="center"/>
    </xf>
    <xf numFmtId="4" fontId="0" fillId="3" borderId="5" xfId="0" applyNumberFormat="1" applyFont="1" applyFill="1" applyBorder="1" applyAlignment="1">
      <alignment horizontal="center"/>
    </xf>
    <xf numFmtId="2" fontId="0" fillId="0" borderId="5" xfId="0" applyNumberFormat="1" applyFont="1" applyBorder="1" applyAlignment="1">
      <alignment horizontal="center"/>
    </xf>
    <xf numFmtId="2" fontId="7" fillId="0" borderId="5" xfId="0" applyNumberFormat="1" applyFont="1" applyBorder="1" applyAlignment="1">
      <alignment horizontal="center"/>
    </xf>
    <xf numFmtId="4" fontId="6" fillId="5" borderId="5" xfId="0" applyNumberFormat="1" applyFont="1" applyFill="1" applyBorder="1" applyAlignment="1">
      <alignment horizontal="center"/>
    </xf>
    <xf numFmtId="0" fontId="5" fillId="0" borderId="4" xfId="1" applyFont="1" applyFill="1" applyBorder="1"/>
    <xf numFmtId="2" fontId="0" fillId="0" borderId="5" xfId="0" applyNumberFormat="1" applyFont="1" applyFill="1" applyBorder="1" applyAlignment="1">
      <alignment horizontal="center"/>
    </xf>
    <xf numFmtId="0" fontId="0" fillId="4" borderId="0" xfId="0" applyFont="1" applyFill="1"/>
    <xf numFmtId="0" fontId="0" fillId="6" borderId="0" xfId="0" applyFont="1" applyFill="1"/>
    <xf numFmtId="0" fontId="9" fillId="0" borderId="5" xfId="0" applyFont="1" applyBorder="1" applyAlignment="1">
      <alignment horizontal="center" vertical="top" wrapText="1"/>
    </xf>
    <xf numFmtId="1" fontId="10" fillId="0" borderId="5" xfId="0" applyNumberFormat="1" applyFont="1" applyBorder="1" applyAlignment="1">
      <alignment horizontal="center" vertical="top" wrapText="1"/>
    </xf>
    <xf numFmtId="3" fontId="10" fillId="0" borderId="5" xfId="0" applyNumberFormat="1" applyFont="1" applyBorder="1" applyAlignment="1">
      <alignment horizontal="center" vertical="top" wrapText="1"/>
    </xf>
    <xf numFmtId="1" fontId="10" fillId="0" borderId="5" xfId="0" applyNumberFormat="1" applyFont="1" applyFill="1" applyBorder="1" applyAlignment="1">
      <alignment horizontal="center" vertical="top" wrapText="1"/>
    </xf>
    <xf numFmtId="1" fontId="10" fillId="7" borderId="5" xfId="0" applyNumberFormat="1" applyFont="1" applyFill="1" applyBorder="1" applyAlignment="1">
      <alignment horizontal="center" vertical="top" wrapText="1"/>
    </xf>
    <xf numFmtId="3" fontId="10" fillId="7" borderId="5" xfId="0" applyNumberFormat="1" applyFont="1" applyFill="1" applyBorder="1" applyAlignment="1">
      <alignment horizontal="center" vertical="top" wrapText="1"/>
    </xf>
    <xf numFmtId="0" fontId="0" fillId="2" borderId="7" xfId="0" applyFont="1" applyFill="1" applyBorder="1"/>
    <xf numFmtId="0" fontId="2" fillId="2" borderId="8" xfId="1" applyFont="1" applyFill="1" applyBorder="1" applyAlignment="1">
      <alignment horizontal="center"/>
    </xf>
    <xf numFmtId="2" fontId="0" fillId="2" borderId="8" xfId="0" applyNumberFormat="1" applyFont="1" applyFill="1" applyBorder="1" applyAlignment="1">
      <alignment horizontal="center"/>
    </xf>
    <xf numFmtId="4" fontId="0" fillId="2" borderId="8" xfId="0" applyNumberFormat="1" applyFont="1" applyFill="1" applyBorder="1" applyAlignment="1">
      <alignment horizontal="center"/>
    </xf>
    <xf numFmtId="0" fontId="0" fillId="0" borderId="8" xfId="0" applyFont="1" applyBorder="1" applyAlignment="1">
      <alignment horizontal="center"/>
    </xf>
    <xf numFmtId="0" fontId="5" fillId="0" borderId="5" xfId="1" applyFont="1" applyFill="1" applyBorder="1"/>
    <xf numFmtId="0" fontId="0" fillId="0" borderId="0" xfId="0" applyFont="1" applyFill="1"/>
    <xf numFmtId="0" fontId="2" fillId="0" borderId="1" xfId="1" applyFont="1" applyFill="1" applyBorder="1" applyAlignment="1">
      <alignment horizontal="center"/>
    </xf>
    <xf numFmtId="0" fontId="2" fillId="0" borderId="2" xfId="1" applyFont="1" applyFill="1" applyBorder="1" applyAlignment="1">
      <alignment horizontal="center" wrapText="1"/>
    </xf>
    <xf numFmtId="0" fontId="3" fillId="0" borderId="2" xfId="1" applyFont="1" applyFill="1" applyBorder="1" applyAlignment="1">
      <alignment horizontal="center" vertical="center" wrapText="1"/>
    </xf>
    <xf numFmtId="0" fontId="2" fillId="0" borderId="2" xfId="1" applyFont="1" applyFill="1" applyBorder="1" applyAlignment="1">
      <alignment vertical="center" wrapText="1"/>
    </xf>
    <xf numFmtId="4" fontId="0" fillId="0" borderId="5" xfId="0" applyNumberFormat="1" applyFont="1" applyFill="1" applyBorder="1" applyAlignment="1">
      <alignment horizontal="center"/>
    </xf>
    <xf numFmtId="4" fontId="6" fillId="0" borderId="5" xfId="0" applyNumberFormat="1" applyFont="1" applyFill="1" applyBorder="1" applyAlignment="1">
      <alignment horizontal="center"/>
    </xf>
    <xf numFmtId="0" fontId="0" fillId="0" borderId="5" xfId="0" applyFont="1" applyFill="1" applyBorder="1" applyAlignment="1">
      <alignment horizontal="center"/>
    </xf>
    <xf numFmtId="0" fontId="6" fillId="0" borderId="5" xfId="0" applyFont="1" applyFill="1" applyBorder="1" applyAlignment="1">
      <alignment horizontal="center"/>
    </xf>
    <xf numFmtId="2" fontId="4" fillId="0" borderId="8" xfId="0" applyNumberFormat="1" applyFont="1" applyFill="1" applyBorder="1"/>
    <xf numFmtId="0" fontId="4" fillId="0" borderId="8" xfId="0" applyFont="1" applyFill="1" applyBorder="1"/>
    <xf numFmtId="0" fontId="4" fillId="0" borderId="8" xfId="0" applyFont="1" applyFill="1" applyBorder="1" applyAlignment="1">
      <alignment horizontal="center"/>
    </xf>
    <xf numFmtId="0" fontId="0" fillId="0" borderId="8" xfId="0" applyFont="1" applyFill="1" applyBorder="1"/>
    <xf numFmtId="0" fontId="0" fillId="0" borderId="0" xfId="0" applyFont="1" applyFill="1" applyAlignment="1">
      <alignment horizontal="left"/>
    </xf>
    <xf numFmtId="164" fontId="5" fillId="0" borderId="5" xfId="1" applyNumberFormat="1" applyFont="1" applyFill="1" applyBorder="1" applyAlignment="1">
      <alignment horizontal="center"/>
    </xf>
    <xf numFmtId="0" fontId="0" fillId="0" borderId="9" xfId="0" applyBorder="1"/>
    <xf numFmtId="0" fontId="0" fillId="0" borderId="6" xfId="0" applyFont="1" applyBorder="1" applyAlignment="1">
      <alignment horizontal="center"/>
    </xf>
    <xf numFmtId="49" fontId="0" fillId="0" borderId="6" xfId="0" applyNumberFormat="1" applyFont="1" applyBorder="1" applyAlignment="1">
      <alignment horizontal="center"/>
    </xf>
    <xf numFmtId="0" fontId="8" fillId="0" borderId="5" xfId="0" applyFont="1" applyFill="1" applyBorder="1" applyAlignment="1">
      <alignment horizontal="center"/>
    </xf>
    <xf numFmtId="0" fontId="0" fillId="8" borderId="5" xfId="0" applyFont="1" applyFill="1" applyBorder="1" applyAlignment="1">
      <alignment horizontal="center"/>
    </xf>
    <xf numFmtId="4" fontId="0" fillId="9" borderId="5" xfId="0" applyNumberFormat="1" applyFont="1" applyFill="1" applyBorder="1" applyAlignment="1">
      <alignment horizontal="center"/>
    </xf>
    <xf numFmtId="4" fontId="6" fillId="9" borderId="5" xfId="0" applyNumberFormat="1" applyFont="1" applyFill="1" applyBorder="1" applyAlignment="1">
      <alignment horizontal="center"/>
    </xf>
    <xf numFmtId="0" fontId="0" fillId="9" borderId="5" xfId="0" applyFont="1" applyFill="1" applyBorder="1" applyAlignment="1">
      <alignment horizont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cellXfs>
  <cellStyles count="2">
    <cellStyle name="Norma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2"/>
  <sheetViews>
    <sheetView tabSelected="1" zoomScaleNormal="100" workbookViewId="0">
      <pane ySplit="1" topLeftCell="A44" activePane="bottomLeft" state="frozen"/>
      <selection pane="bottomLeft" activeCell="A66" sqref="A66:Q79"/>
    </sheetView>
  </sheetViews>
  <sheetFormatPr defaultRowHeight="15"/>
  <cols>
    <col min="1" max="1" width="55" style="1" bestFit="1" customWidth="1"/>
    <col min="2" max="2" width="14.42578125" style="1" customWidth="1"/>
    <col min="3" max="3" width="11.28515625" style="1" bestFit="1" customWidth="1"/>
    <col min="4" max="4" width="7.5703125" style="1" customWidth="1"/>
    <col min="5" max="5" width="6.42578125" style="19" customWidth="1"/>
    <col min="6" max="6" width="6.5703125" style="18" customWidth="1"/>
    <col min="7" max="7" width="5.85546875" style="1" customWidth="1"/>
    <col min="8" max="8" width="6.5703125" style="1" customWidth="1"/>
    <col min="9" max="9" width="6.7109375" style="1" customWidth="1"/>
    <col min="10" max="10" width="18.5703125" style="1" bestFit="1" customWidth="1"/>
    <col min="11" max="11" width="16" style="1" customWidth="1"/>
    <col min="12" max="12" width="13.28515625" style="1" customWidth="1"/>
    <col min="13" max="13" width="14.28515625" style="1" customWidth="1"/>
    <col min="14" max="14" width="9.42578125" style="1" hidden="1" customWidth="1"/>
    <col min="15" max="15" width="14.7109375" style="1" hidden="1" customWidth="1"/>
    <col min="16" max="16" width="14.140625" style="1" hidden="1" customWidth="1"/>
    <col min="17" max="17" width="18.140625" style="2" customWidth="1"/>
    <col min="18" max="16384" width="9.140625" style="1"/>
  </cols>
  <sheetData>
    <row r="1" spans="1:17" ht="120">
      <c r="A1" s="33" t="s">
        <v>0</v>
      </c>
      <c r="B1" s="4" t="s">
        <v>76</v>
      </c>
      <c r="C1" s="4" t="s">
        <v>77</v>
      </c>
      <c r="D1" s="34" t="s">
        <v>78</v>
      </c>
      <c r="E1" s="34" t="s">
        <v>79</v>
      </c>
      <c r="F1" s="35" t="s">
        <v>80</v>
      </c>
      <c r="G1" s="36" t="s">
        <v>81</v>
      </c>
      <c r="H1" s="4" t="s">
        <v>82</v>
      </c>
      <c r="I1" s="4" t="s">
        <v>1</v>
      </c>
      <c r="J1" s="5" t="s">
        <v>2</v>
      </c>
      <c r="K1" s="3" t="s">
        <v>3</v>
      </c>
      <c r="L1" s="3" t="s">
        <v>4</v>
      </c>
      <c r="M1" s="6" t="s">
        <v>5</v>
      </c>
      <c r="N1" s="6" t="s">
        <v>6</v>
      </c>
      <c r="O1" s="7" t="s">
        <v>7</v>
      </c>
      <c r="P1" s="8" t="s">
        <v>8</v>
      </c>
      <c r="Q1" s="9" t="s">
        <v>75</v>
      </c>
    </row>
    <row r="2" spans="1:17">
      <c r="A2" s="16" t="s">
        <v>9</v>
      </c>
      <c r="B2" s="37">
        <v>35000</v>
      </c>
      <c r="C2" s="38">
        <v>32170</v>
      </c>
      <c r="D2" s="39">
        <v>49</v>
      </c>
      <c r="E2" s="39">
        <v>52</v>
      </c>
      <c r="F2" s="39">
        <v>16</v>
      </c>
      <c r="G2" s="40">
        <v>16</v>
      </c>
      <c r="H2" s="40">
        <v>5</v>
      </c>
      <c r="I2" s="40">
        <v>1.05</v>
      </c>
      <c r="J2" s="10">
        <f>0.5+0.25*C2/B2+0.1*E2/D2+0.15*G2/F2</f>
        <v>0.98590816326530617</v>
      </c>
      <c r="K2" s="11">
        <f>1.08*J2*B2*I2</f>
        <v>39130.695000000007</v>
      </c>
      <c r="L2" s="11">
        <f t="shared" ref="L2:L33" si="0">K2*$K$61</f>
        <v>34183.570969972134</v>
      </c>
      <c r="M2" s="12">
        <v>35000</v>
      </c>
      <c r="N2" s="39"/>
      <c r="O2" s="13"/>
      <c r="P2" s="13"/>
      <c r="Q2" s="48" t="s">
        <v>86</v>
      </c>
    </row>
    <row r="3" spans="1:17">
      <c r="A3" s="16" t="s">
        <v>10</v>
      </c>
      <c r="B3" s="37">
        <v>35000</v>
      </c>
      <c r="C3" s="38">
        <v>35000</v>
      </c>
      <c r="D3" s="39">
        <v>15</v>
      </c>
      <c r="E3" s="39">
        <v>15</v>
      </c>
      <c r="F3" s="39">
        <v>12</v>
      </c>
      <c r="G3" s="40">
        <v>13</v>
      </c>
      <c r="H3" s="40">
        <v>10</v>
      </c>
      <c r="I3" s="40">
        <v>1.075</v>
      </c>
      <c r="J3" s="10">
        <f t="shared" ref="J3:J53" si="1">0.5+0.25*C3/B3+0.1*E3/D3+0.15*G3/F3</f>
        <v>1.0125</v>
      </c>
      <c r="K3" s="11">
        <f t="shared" ref="K3:K53" si="2">1.08*J3*B3*I3</f>
        <v>41142.9375</v>
      </c>
      <c r="L3" s="11">
        <f t="shared" si="0"/>
        <v>35941.414379284026</v>
      </c>
      <c r="M3" s="12">
        <v>36000</v>
      </c>
      <c r="N3" s="39"/>
      <c r="O3" s="13"/>
      <c r="P3" s="14"/>
      <c r="Q3" s="48" t="s">
        <v>105</v>
      </c>
    </row>
    <row r="4" spans="1:17">
      <c r="A4" s="16" t="s">
        <v>11</v>
      </c>
      <c r="B4" s="37">
        <v>32500</v>
      </c>
      <c r="C4" s="38">
        <v>33000</v>
      </c>
      <c r="D4" s="39">
        <v>11</v>
      </c>
      <c r="E4" s="39">
        <v>11</v>
      </c>
      <c r="F4" s="39">
        <v>15</v>
      </c>
      <c r="G4" s="40">
        <v>16</v>
      </c>
      <c r="H4" s="40">
        <v>1</v>
      </c>
      <c r="I4" s="40">
        <v>1.05</v>
      </c>
      <c r="J4" s="10">
        <f t="shared" si="1"/>
        <v>1.0138461538461538</v>
      </c>
      <c r="K4" s="11">
        <f t="shared" si="2"/>
        <v>37365.300000000003</v>
      </c>
      <c r="L4" s="11">
        <f t="shared" si="0"/>
        <v>32641.367201995767</v>
      </c>
      <c r="M4" s="12">
        <v>33000</v>
      </c>
      <c r="N4" s="39"/>
      <c r="O4" s="13"/>
      <c r="P4" s="14"/>
      <c r="Q4" s="48" t="s">
        <v>106</v>
      </c>
    </row>
    <row r="5" spans="1:17">
      <c r="A5" s="16" t="s">
        <v>12</v>
      </c>
      <c r="B5" s="37">
        <v>12500</v>
      </c>
      <c r="C5" s="38">
        <v>10000</v>
      </c>
      <c r="D5" s="39">
        <v>12</v>
      </c>
      <c r="E5" s="39">
        <v>12</v>
      </c>
      <c r="F5" s="39">
        <v>5</v>
      </c>
      <c r="G5" s="40">
        <v>4</v>
      </c>
      <c r="H5" s="40"/>
      <c r="I5" s="40">
        <v>1</v>
      </c>
      <c r="J5" s="10">
        <f t="shared" si="1"/>
        <v>0.91999999999999993</v>
      </c>
      <c r="K5" s="11">
        <f t="shared" si="2"/>
        <v>12420</v>
      </c>
      <c r="L5" s="11">
        <f t="shared" si="0"/>
        <v>10849.793274743877</v>
      </c>
      <c r="M5" s="12">
        <v>12500</v>
      </c>
      <c r="N5" s="39"/>
      <c r="O5" s="13"/>
      <c r="P5" s="13"/>
      <c r="Q5" s="49" t="s">
        <v>87</v>
      </c>
    </row>
    <row r="6" spans="1:17">
      <c r="A6" s="16" t="s">
        <v>13</v>
      </c>
      <c r="B6" s="37">
        <v>17500</v>
      </c>
      <c r="C6" s="38">
        <v>17500</v>
      </c>
      <c r="D6" s="39">
        <v>10</v>
      </c>
      <c r="E6" s="39">
        <v>10</v>
      </c>
      <c r="F6" s="39">
        <v>7</v>
      </c>
      <c r="G6" s="40">
        <v>10</v>
      </c>
      <c r="H6" s="40">
        <v>2</v>
      </c>
      <c r="I6" s="40">
        <v>1.05</v>
      </c>
      <c r="J6" s="10">
        <f t="shared" si="1"/>
        <v>1.0642857142857143</v>
      </c>
      <c r="K6" s="11">
        <f t="shared" si="2"/>
        <v>21120.75</v>
      </c>
      <c r="L6" s="11">
        <f t="shared" si="0"/>
        <v>18450.545193844344</v>
      </c>
      <c r="M6" s="12">
        <v>19000</v>
      </c>
      <c r="N6" s="39"/>
      <c r="O6" s="13"/>
      <c r="P6" s="14"/>
      <c r="Q6" s="49" t="s">
        <v>107</v>
      </c>
    </row>
    <row r="7" spans="1:17">
      <c r="A7" s="16" t="s">
        <v>14</v>
      </c>
      <c r="B7" s="37">
        <v>5000</v>
      </c>
      <c r="C7" s="38">
        <v>5000</v>
      </c>
      <c r="D7" s="39">
        <v>7</v>
      </c>
      <c r="E7" s="39">
        <v>7</v>
      </c>
      <c r="F7" s="39">
        <v>2</v>
      </c>
      <c r="G7" s="40">
        <v>2</v>
      </c>
      <c r="H7" s="40"/>
      <c r="I7" s="40">
        <v>1</v>
      </c>
      <c r="J7" s="10">
        <f t="shared" si="1"/>
        <v>1</v>
      </c>
      <c r="K7" s="11">
        <f t="shared" si="2"/>
        <v>5400</v>
      </c>
      <c r="L7" s="11">
        <f t="shared" si="0"/>
        <v>4717.3014238016858</v>
      </c>
      <c r="M7" s="12">
        <v>5000</v>
      </c>
      <c r="N7" s="39"/>
      <c r="O7" s="13"/>
      <c r="P7" s="14"/>
      <c r="Q7" s="49" t="s">
        <v>88</v>
      </c>
    </row>
    <row r="8" spans="1:17">
      <c r="A8" s="16" t="s">
        <v>15</v>
      </c>
      <c r="B8" s="37">
        <v>55000</v>
      </c>
      <c r="C8" s="38">
        <f>42500+14940</f>
        <v>57440</v>
      </c>
      <c r="D8" s="39">
        <v>20</v>
      </c>
      <c r="E8" s="39">
        <v>19</v>
      </c>
      <c r="F8" s="39">
        <v>26</v>
      </c>
      <c r="G8" s="40">
        <v>29</v>
      </c>
      <c r="H8" s="40">
        <v>2</v>
      </c>
      <c r="I8" s="40">
        <v>1.05</v>
      </c>
      <c r="J8" s="10">
        <f t="shared" si="1"/>
        <v>1.0233986013986014</v>
      </c>
      <c r="K8" s="11">
        <f t="shared" si="2"/>
        <v>63829.37076923078</v>
      </c>
      <c r="L8" s="11">
        <f t="shared" si="0"/>
        <v>55759.700298158896</v>
      </c>
      <c r="M8" s="12">
        <v>56500</v>
      </c>
      <c r="N8" s="39"/>
      <c r="O8" s="13"/>
      <c r="P8" s="13"/>
      <c r="Q8" s="49" t="s">
        <v>108</v>
      </c>
    </row>
    <row r="9" spans="1:17">
      <c r="A9" s="16" t="s">
        <v>16</v>
      </c>
      <c r="B9" s="37">
        <v>25000</v>
      </c>
      <c r="C9" s="38">
        <f>17500+7500</f>
        <v>25000</v>
      </c>
      <c r="D9" s="39">
        <v>13</v>
      </c>
      <c r="E9" s="39">
        <v>15</v>
      </c>
      <c r="F9" s="39">
        <v>12</v>
      </c>
      <c r="G9" s="40">
        <v>12</v>
      </c>
      <c r="H9" s="40"/>
      <c r="I9" s="40">
        <v>1</v>
      </c>
      <c r="J9" s="10">
        <f t="shared" si="1"/>
        <v>1.0153846153846153</v>
      </c>
      <c r="K9" s="11">
        <f t="shared" si="2"/>
        <v>27415.384615384613</v>
      </c>
      <c r="L9" s="11">
        <f t="shared" si="0"/>
        <v>23949.376459300864</v>
      </c>
      <c r="M9" s="12">
        <v>25000</v>
      </c>
      <c r="N9" s="39"/>
      <c r="O9" s="13"/>
      <c r="P9" s="14"/>
      <c r="Q9" s="49" t="s">
        <v>90</v>
      </c>
    </row>
    <row r="10" spans="1:17">
      <c r="A10" s="16" t="s">
        <v>17</v>
      </c>
      <c r="B10" s="37">
        <v>10000</v>
      </c>
      <c r="C10" s="38">
        <v>9340</v>
      </c>
      <c r="D10" s="39">
        <v>8</v>
      </c>
      <c r="E10" s="39">
        <v>8</v>
      </c>
      <c r="F10" s="39">
        <v>5</v>
      </c>
      <c r="G10" s="40">
        <v>5</v>
      </c>
      <c r="H10" s="40"/>
      <c r="I10" s="40">
        <v>1</v>
      </c>
      <c r="J10" s="10">
        <f t="shared" si="1"/>
        <v>0.98350000000000004</v>
      </c>
      <c r="K10" s="11">
        <f t="shared" si="2"/>
        <v>10621.800000000001</v>
      </c>
      <c r="L10" s="11">
        <f t="shared" si="0"/>
        <v>9278.9319006179157</v>
      </c>
      <c r="M10" s="12">
        <v>10000</v>
      </c>
      <c r="N10" s="39"/>
      <c r="O10" s="13"/>
      <c r="P10" s="13"/>
      <c r="Q10" s="49" t="s">
        <v>91</v>
      </c>
    </row>
    <row r="11" spans="1:17">
      <c r="A11" s="16" t="s">
        <v>18</v>
      </c>
      <c r="B11" s="37">
        <v>4000</v>
      </c>
      <c r="C11" s="15">
        <v>0</v>
      </c>
      <c r="D11" s="39">
        <v>3</v>
      </c>
      <c r="E11" s="39">
        <v>3</v>
      </c>
      <c r="F11" s="51">
        <v>1</v>
      </c>
      <c r="G11" s="40">
        <v>0</v>
      </c>
      <c r="H11" s="40">
        <v>1</v>
      </c>
      <c r="I11" s="40">
        <v>1.05</v>
      </c>
      <c r="J11" s="10">
        <f t="shared" si="1"/>
        <v>0.6</v>
      </c>
      <c r="K11" s="11">
        <f t="shared" si="2"/>
        <v>2721.6</v>
      </c>
      <c r="L11" s="11">
        <f t="shared" si="0"/>
        <v>2377.5199175960493</v>
      </c>
      <c r="M11" s="12">
        <v>2500</v>
      </c>
      <c r="N11" s="39"/>
      <c r="O11" s="13"/>
      <c r="P11" s="13"/>
      <c r="Q11" s="49" t="s">
        <v>92</v>
      </c>
    </row>
    <row r="12" spans="1:17">
      <c r="A12" s="16" t="s">
        <v>19</v>
      </c>
      <c r="B12" s="37">
        <v>6000</v>
      </c>
      <c r="C12" s="38">
        <v>5000</v>
      </c>
      <c r="D12" s="39">
        <v>3</v>
      </c>
      <c r="E12" s="39">
        <v>3</v>
      </c>
      <c r="F12" s="39">
        <v>2</v>
      </c>
      <c r="G12" s="40">
        <v>2</v>
      </c>
      <c r="H12" s="40"/>
      <c r="I12" s="40">
        <v>1</v>
      </c>
      <c r="J12" s="10">
        <f t="shared" si="1"/>
        <v>0.95833333333333337</v>
      </c>
      <c r="K12" s="11">
        <f t="shared" si="2"/>
        <v>6210.0000000000009</v>
      </c>
      <c r="L12" s="11">
        <f t="shared" si="0"/>
        <v>5424.8966373719395</v>
      </c>
      <c r="M12" s="12">
        <v>6000</v>
      </c>
      <c r="N12" s="39"/>
      <c r="O12" s="13"/>
      <c r="P12" s="13"/>
      <c r="Q12" s="49" t="s">
        <v>93</v>
      </c>
    </row>
    <row r="13" spans="1:17">
      <c r="A13" s="16" t="s">
        <v>20</v>
      </c>
      <c r="B13" s="37">
        <v>4000</v>
      </c>
      <c r="C13" s="38">
        <v>4000</v>
      </c>
      <c r="D13" s="39">
        <v>2</v>
      </c>
      <c r="E13" s="39">
        <v>2</v>
      </c>
      <c r="F13" s="39">
        <v>2</v>
      </c>
      <c r="G13" s="40">
        <v>4</v>
      </c>
      <c r="H13" s="40">
        <v>3</v>
      </c>
      <c r="I13" s="40">
        <v>1.05</v>
      </c>
      <c r="J13" s="10">
        <f t="shared" si="1"/>
        <v>1.1499999999999999</v>
      </c>
      <c r="K13" s="11">
        <f t="shared" si="2"/>
        <v>5216.4000000000005</v>
      </c>
      <c r="L13" s="11">
        <f t="shared" si="0"/>
        <v>4556.9131753924285</v>
      </c>
      <c r="M13" s="12">
        <v>5000</v>
      </c>
      <c r="N13" s="39"/>
      <c r="O13" s="13"/>
      <c r="P13" s="13"/>
      <c r="Q13" s="49" t="s">
        <v>88</v>
      </c>
    </row>
    <row r="14" spans="1:17">
      <c r="A14" s="16" t="s">
        <v>21</v>
      </c>
      <c r="B14" s="37">
        <v>4000</v>
      </c>
      <c r="C14" s="38">
        <v>4000</v>
      </c>
      <c r="D14" s="39">
        <v>5</v>
      </c>
      <c r="E14" s="39">
        <v>6</v>
      </c>
      <c r="F14" s="39">
        <v>2</v>
      </c>
      <c r="G14" s="40">
        <v>2</v>
      </c>
      <c r="H14" s="40"/>
      <c r="I14" s="40">
        <v>1</v>
      </c>
      <c r="J14" s="10">
        <f t="shared" si="1"/>
        <v>1.02</v>
      </c>
      <c r="K14" s="11">
        <f t="shared" si="2"/>
        <v>4406.4000000000005</v>
      </c>
      <c r="L14" s="11">
        <f t="shared" si="0"/>
        <v>3849.3179618221757</v>
      </c>
      <c r="M14" s="12">
        <v>4000</v>
      </c>
      <c r="N14" s="39"/>
      <c r="O14" s="13"/>
      <c r="P14" s="13"/>
      <c r="Q14" s="49" t="s">
        <v>95</v>
      </c>
    </row>
    <row r="15" spans="1:17">
      <c r="A15" s="16" t="s">
        <v>22</v>
      </c>
      <c r="B15" s="37">
        <v>6000</v>
      </c>
      <c r="C15" s="38">
        <v>8000</v>
      </c>
      <c r="D15" s="39">
        <v>2</v>
      </c>
      <c r="E15" s="39">
        <v>2</v>
      </c>
      <c r="F15" s="39">
        <v>3</v>
      </c>
      <c r="G15" s="40">
        <v>4</v>
      </c>
      <c r="H15" s="40">
        <v>1</v>
      </c>
      <c r="I15" s="40">
        <v>1.05</v>
      </c>
      <c r="J15" s="10">
        <f t="shared" si="1"/>
        <v>1.1333333333333333</v>
      </c>
      <c r="K15" s="11">
        <f t="shared" si="2"/>
        <v>7711.2000000000007</v>
      </c>
      <c r="L15" s="11">
        <f t="shared" si="0"/>
        <v>6736.3064331888072</v>
      </c>
      <c r="M15" s="12">
        <v>7000</v>
      </c>
      <c r="N15" s="39"/>
      <c r="O15" s="13"/>
      <c r="P15" s="13"/>
      <c r="Q15" s="49" t="s">
        <v>93</v>
      </c>
    </row>
    <row r="16" spans="1:17">
      <c r="A16" s="16" t="s">
        <v>23</v>
      </c>
      <c r="B16" s="37">
        <v>15000</v>
      </c>
      <c r="C16" s="38">
        <v>15000</v>
      </c>
      <c r="D16" s="39">
        <v>4</v>
      </c>
      <c r="E16" s="39">
        <v>4</v>
      </c>
      <c r="F16" s="39">
        <v>6</v>
      </c>
      <c r="G16" s="40">
        <v>9</v>
      </c>
      <c r="H16" s="40">
        <v>2</v>
      </c>
      <c r="I16" s="40">
        <v>1.05</v>
      </c>
      <c r="J16" s="10">
        <f t="shared" si="1"/>
        <v>1.075</v>
      </c>
      <c r="K16" s="11">
        <f t="shared" si="2"/>
        <v>18285.75</v>
      </c>
      <c r="L16" s="11">
        <f t="shared" si="0"/>
        <v>15973.961946348458</v>
      </c>
      <c r="M16" s="12">
        <v>16000</v>
      </c>
      <c r="N16" s="39"/>
      <c r="O16" s="13"/>
      <c r="P16" s="14"/>
      <c r="Q16" s="49" t="s">
        <v>96</v>
      </c>
    </row>
    <row r="17" spans="1:17">
      <c r="A17" s="16" t="s">
        <v>24</v>
      </c>
      <c r="B17" s="37">
        <v>25000</v>
      </c>
      <c r="C17" s="38">
        <v>34850</v>
      </c>
      <c r="D17" s="39">
        <v>7</v>
      </c>
      <c r="E17" s="39">
        <v>7</v>
      </c>
      <c r="F17" s="39">
        <v>5</v>
      </c>
      <c r="G17" s="40">
        <v>10</v>
      </c>
      <c r="H17" s="40"/>
      <c r="I17" s="40">
        <v>1</v>
      </c>
      <c r="J17" s="10">
        <f t="shared" si="1"/>
        <v>1.2484999999999999</v>
      </c>
      <c r="K17" s="11">
        <f t="shared" si="2"/>
        <v>33709.5</v>
      </c>
      <c r="L17" s="11">
        <f t="shared" si="0"/>
        <v>29447.754138082022</v>
      </c>
      <c r="M17" s="12">
        <v>30000</v>
      </c>
      <c r="N17" s="39"/>
      <c r="O17" s="13"/>
      <c r="P17" s="13"/>
      <c r="Q17" s="49" t="s">
        <v>97</v>
      </c>
    </row>
    <row r="18" spans="1:17">
      <c r="A18" s="16" t="s">
        <v>25</v>
      </c>
      <c r="B18" s="37">
        <v>8000</v>
      </c>
      <c r="C18" s="38">
        <v>7500</v>
      </c>
      <c r="D18" s="39">
        <v>13</v>
      </c>
      <c r="E18" s="39">
        <v>13</v>
      </c>
      <c r="F18" s="39">
        <v>3</v>
      </c>
      <c r="G18" s="40">
        <v>3</v>
      </c>
      <c r="H18" s="40"/>
      <c r="I18" s="40">
        <v>1</v>
      </c>
      <c r="J18" s="10">
        <f t="shared" si="1"/>
        <v>0.984375</v>
      </c>
      <c r="K18" s="11">
        <f t="shared" si="2"/>
        <v>8505</v>
      </c>
      <c r="L18" s="11">
        <f t="shared" si="0"/>
        <v>7429.7497424876547</v>
      </c>
      <c r="M18" s="12">
        <v>8000</v>
      </c>
      <c r="N18" s="39"/>
      <c r="O18" s="13"/>
      <c r="P18" s="14"/>
      <c r="Q18" s="49" t="s">
        <v>109</v>
      </c>
    </row>
    <row r="19" spans="1:17">
      <c r="A19" s="16" t="s">
        <v>26</v>
      </c>
      <c r="B19" s="37">
        <v>30000</v>
      </c>
      <c r="C19" s="38">
        <v>21000</v>
      </c>
      <c r="D19" s="39">
        <v>17</v>
      </c>
      <c r="E19" s="39">
        <v>17</v>
      </c>
      <c r="F19" s="39">
        <v>11</v>
      </c>
      <c r="G19" s="40">
        <v>10</v>
      </c>
      <c r="H19" s="40"/>
      <c r="I19" s="40">
        <v>1</v>
      </c>
      <c r="J19" s="10">
        <f t="shared" si="1"/>
        <v>0.91136363636363638</v>
      </c>
      <c r="K19" s="11">
        <f t="shared" si="2"/>
        <v>29528.18181818182</v>
      </c>
      <c r="L19" s="11">
        <f t="shared" si="0"/>
        <v>25795.061876515581</v>
      </c>
      <c r="M19" s="12">
        <v>30000</v>
      </c>
      <c r="N19" s="39"/>
      <c r="O19" s="13"/>
      <c r="P19" s="13"/>
      <c r="Q19" s="49" t="s">
        <v>97</v>
      </c>
    </row>
    <row r="20" spans="1:17">
      <c r="A20" s="16" t="s">
        <v>27</v>
      </c>
      <c r="B20" s="37">
        <v>60000</v>
      </c>
      <c r="C20" s="38">
        <v>45000</v>
      </c>
      <c r="D20" s="39">
        <v>28</v>
      </c>
      <c r="E20" s="39">
        <v>30</v>
      </c>
      <c r="F20" s="39">
        <v>31</v>
      </c>
      <c r="G20" s="40">
        <v>24</v>
      </c>
      <c r="H20" s="40">
        <v>3</v>
      </c>
      <c r="I20" s="40">
        <v>1.05</v>
      </c>
      <c r="J20" s="10">
        <f t="shared" si="1"/>
        <v>0.91077188940092157</v>
      </c>
      <c r="K20" s="11">
        <f t="shared" si="2"/>
        <v>61968.919354838712</v>
      </c>
      <c r="L20" s="11">
        <f t="shared" si="0"/>
        <v>54134.457685931942</v>
      </c>
      <c r="M20" s="12">
        <v>60000</v>
      </c>
      <c r="N20" s="39"/>
      <c r="O20" s="13"/>
      <c r="P20" s="14"/>
      <c r="Q20" s="49" t="s">
        <v>110</v>
      </c>
    </row>
    <row r="21" spans="1:17">
      <c r="A21" s="16" t="s">
        <v>28</v>
      </c>
      <c r="B21" s="37">
        <v>55000</v>
      </c>
      <c r="C21" s="38">
        <v>47000</v>
      </c>
      <c r="D21" s="39">
        <v>11</v>
      </c>
      <c r="E21" s="39">
        <v>11</v>
      </c>
      <c r="F21" s="39">
        <v>14</v>
      </c>
      <c r="G21" s="40">
        <v>14</v>
      </c>
      <c r="H21" s="40">
        <v>1</v>
      </c>
      <c r="I21" s="40">
        <v>1.05</v>
      </c>
      <c r="J21" s="10">
        <f t="shared" si="1"/>
        <v>0.96363636363636362</v>
      </c>
      <c r="K21" s="11">
        <f t="shared" si="2"/>
        <v>60102</v>
      </c>
      <c r="L21" s="11">
        <f t="shared" si="0"/>
        <v>52503.564846912763</v>
      </c>
      <c r="M21" s="12">
        <v>55000</v>
      </c>
      <c r="N21" s="39"/>
      <c r="O21" s="13"/>
      <c r="P21" s="13"/>
      <c r="Q21" s="49" t="s">
        <v>89</v>
      </c>
    </row>
    <row r="22" spans="1:17">
      <c r="A22" s="16" t="s">
        <v>29</v>
      </c>
      <c r="B22" s="37">
        <v>20000</v>
      </c>
      <c r="C22" s="38">
        <v>19000</v>
      </c>
      <c r="D22" s="39">
        <v>9</v>
      </c>
      <c r="E22" s="39">
        <v>9</v>
      </c>
      <c r="F22" s="39">
        <v>8</v>
      </c>
      <c r="G22" s="40">
        <v>10</v>
      </c>
      <c r="H22" s="40">
        <v>1</v>
      </c>
      <c r="I22" s="40">
        <v>1.05</v>
      </c>
      <c r="J22" s="10">
        <f t="shared" si="1"/>
        <v>1.0249999999999999</v>
      </c>
      <c r="K22" s="11">
        <f t="shared" si="2"/>
        <v>23247</v>
      </c>
      <c r="L22" s="11">
        <f t="shared" si="0"/>
        <v>20307.982629466256</v>
      </c>
      <c r="M22" s="12">
        <v>21000</v>
      </c>
      <c r="N22" s="39"/>
      <c r="O22" s="13"/>
      <c r="P22" s="13"/>
      <c r="Q22" s="49" t="s">
        <v>111</v>
      </c>
    </row>
    <row r="23" spans="1:17">
      <c r="A23" s="16" t="s">
        <v>30</v>
      </c>
      <c r="B23" s="37">
        <v>12500</v>
      </c>
      <c r="C23" s="38">
        <v>13000</v>
      </c>
      <c r="D23" s="39">
        <v>6</v>
      </c>
      <c r="E23" s="39">
        <v>7</v>
      </c>
      <c r="F23" s="39">
        <v>5</v>
      </c>
      <c r="G23" s="40">
        <v>6</v>
      </c>
      <c r="H23" s="40">
        <v>2</v>
      </c>
      <c r="I23" s="40">
        <v>1.05</v>
      </c>
      <c r="J23" s="10">
        <f t="shared" si="1"/>
        <v>1.0566666666666666</v>
      </c>
      <c r="K23" s="11">
        <f t="shared" si="2"/>
        <v>14978.25</v>
      </c>
      <c r="L23" s="11">
        <f t="shared" si="0"/>
        <v>13084.614824269926</v>
      </c>
      <c r="M23" s="12">
        <v>14000</v>
      </c>
      <c r="N23" s="39"/>
      <c r="O23" s="13"/>
      <c r="P23" s="14"/>
      <c r="Q23" s="49" t="s">
        <v>103</v>
      </c>
    </row>
    <row r="24" spans="1:17">
      <c r="A24" s="16" t="s">
        <v>31</v>
      </c>
      <c r="B24" s="37">
        <v>9000</v>
      </c>
      <c r="C24" s="38">
        <v>4000</v>
      </c>
      <c r="D24" s="39">
        <v>6</v>
      </c>
      <c r="E24" s="39">
        <v>6</v>
      </c>
      <c r="F24" s="39">
        <v>2</v>
      </c>
      <c r="G24" s="40">
        <v>2</v>
      </c>
      <c r="H24" s="40"/>
      <c r="I24" s="40">
        <v>1</v>
      </c>
      <c r="J24" s="10">
        <f t="shared" si="1"/>
        <v>0.86111111111111116</v>
      </c>
      <c r="K24" s="11">
        <f t="shared" si="2"/>
        <v>8370.0000000000018</v>
      </c>
      <c r="L24" s="11">
        <f t="shared" si="0"/>
        <v>7311.8172068926142</v>
      </c>
      <c r="M24" s="12">
        <v>9000</v>
      </c>
      <c r="N24" s="39"/>
      <c r="O24" s="13"/>
      <c r="P24" s="14"/>
      <c r="Q24" s="49" t="s">
        <v>112</v>
      </c>
    </row>
    <row r="25" spans="1:17">
      <c r="A25" s="16" t="s">
        <v>32</v>
      </c>
      <c r="B25" s="37">
        <v>15000</v>
      </c>
      <c r="C25" s="38">
        <v>13000</v>
      </c>
      <c r="D25" s="39">
        <v>8</v>
      </c>
      <c r="E25" s="39">
        <v>8</v>
      </c>
      <c r="F25" s="39">
        <v>7</v>
      </c>
      <c r="G25" s="40">
        <v>9</v>
      </c>
      <c r="H25" s="40"/>
      <c r="I25" s="40">
        <v>1</v>
      </c>
      <c r="J25" s="10">
        <f t="shared" si="1"/>
        <v>1.0095238095238095</v>
      </c>
      <c r="K25" s="11">
        <f t="shared" si="2"/>
        <v>16354.285714285714</v>
      </c>
      <c r="L25" s="11">
        <f t="shared" si="0"/>
        <v>14286.684312085104</v>
      </c>
      <c r="M25" s="12">
        <v>15000</v>
      </c>
      <c r="N25" s="39"/>
      <c r="O25" s="13"/>
      <c r="P25" s="14"/>
      <c r="Q25" s="49" t="s">
        <v>96</v>
      </c>
    </row>
    <row r="26" spans="1:17">
      <c r="A26" s="16" t="s">
        <v>33</v>
      </c>
      <c r="B26" s="37">
        <v>100000</v>
      </c>
      <c r="C26" s="38">
        <v>103500</v>
      </c>
      <c r="D26" s="39">
        <v>17</v>
      </c>
      <c r="E26" s="39">
        <v>17</v>
      </c>
      <c r="F26" s="39">
        <v>25</v>
      </c>
      <c r="G26" s="40">
        <v>28</v>
      </c>
      <c r="H26" s="40">
        <v>1</v>
      </c>
      <c r="I26" s="40">
        <v>1.05</v>
      </c>
      <c r="J26" s="10">
        <f t="shared" si="1"/>
        <v>1.0267500000000001</v>
      </c>
      <c r="K26" s="11">
        <f t="shared" si="2"/>
        <v>116433.45000000003</v>
      </c>
      <c r="L26" s="11">
        <f t="shared" si="0"/>
        <v>101713.27397465601</v>
      </c>
      <c r="M26" s="12">
        <v>102500</v>
      </c>
      <c r="N26" s="39"/>
      <c r="O26" s="13"/>
      <c r="P26" s="13"/>
      <c r="Q26" s="49" t="s">
        <v>98</v>
      </c>
    </row>
    <row r="27" spans="1:17">
      <c r="A27" s="16" t="s">
        <v>34</v>
      </c>
      <c r="B27" s="37">
        <v>115000</v>
      </c>
      <c r="C27" s="38">
        <v>106000</v>
      </c>
      <c r="D27" s="39">
        <v>25</v>
      </c>
      <c r="E27" s="39">
        <v>29</v>
      </c>
      <c r="F27" s="39">
        <v>37</v>
      </c>
      <c r="G27" s="40">
        <v>35</v>
      </c>
      <c r="H27" s="40">
        <v>20</v>
      </c>
      <c r="I27" s="40">
        <v>1.125</v>
      </c>
      <c r="J27" s="10">
        <f t="shared" si="1"/>
        <v>0.98832667450058753</v>
      </c>
      <c r="K27" s="11">
        <f t="shared" si="2"/>
        <v>138093.94459459459</v>
      </c>
      <c r="L27" s="11">
        <f t="shared" si="0"/>
        <v>120635.32619527262</v>
      </c>
      <c r="M27" s="12">
        <v>121000</v>
      </c>
      <c r="N27" s="39"/>
      <c r="O27" s="13"/>
      <c r="P27" s="13"/>
      <c r="Q27" s="49" t="s">
        <v>99</v>
      </c>
    </row>
    <row r="28" spans="1:17">
      <c r="A28" s="16" t="s">
        <v>35</v>
      </c>
      <c r="B28" s="37">
        <v>92500</v>
      </c>
      <c r="C28" s="38">
        <v>83000</v>
      </c>
      <c r="D28" s="39">
        <v>15</v>
      </c>
      <c r="E28" s="39">
        <v>15</v>
      </c>
      <c r="F28" s="39">
        <v>40</v>
      </c>
      <c r="G28" s="40">
        <v>39</v>
      </c>
      <c r="H28" s="40">
        <v>5</v>
      </c>
      <c r="I28" s="40">
        <v>1.05</v>
      </c>
      <c r="J28" s="10">
        <f t="shared" si="1"/>
        <v>0.97057432432432433</v>
      </c>
      <c r="K28" s="11">
        <f t="shared" si="2"/>
        <v>101808.39375</v>
      </c>
      <c r="L28" s="11">
        <f t="shared" si="0"/>
        <v>88937.200146636591</v>
      </c>
      <c r="M28" s="12">
        <v>92500</v>
      </c>
      <c r="N28" s="39"/>
      <c r="O28" s="13"/>
      <c r="P28" s="13"/>
      <c r="Q28" s="49" t="s">
        <v>113</v>
      </c>
    </row>
    <row r="29" spans="1:17">
      <c r="A29" s="16" t="s">
        <v>36</v>
      </c>
      <c r="B29" s="37">
        <v>16500</v>
      </c>
      <c r="C29" s="38">
        <v>16500</v>
      </c>
      <c r="D29" s="39">
        <v>24</v>
      </c>
      <c r="E29" s="39">
        <v>24</v>
      </c>
      <c r="F29" s="39">
        <v>7</v>
      </c>
      <c r="G29" s="40">
        <v>7</v>
      </c>
      <c r="H29" s="40"/>
      <c r="I29" s="40">
        <v>1</v>
      </c>
      <c r="J29" s="10">
        <f t="shared" si="1"/>
        <v>1</v>
      </c>
      <c r="K29" s="11">
        <f t="shared" si="2"/>
        <v>17820</v>
      </c>
      <c r="L29" s="11">
        <f t="shared" si="0"/>
        <v>15567.094698545561</v>
      </c>
      <c r="M29" s="12">
        <v>16500</v>
      </c>
      <c r="N29" s="39"/>
      <c r="O29" s="13"/>
      <c r="P29" s="14"/>
      <c r="Q29" s="49" t="s">
        <v>100</v>
      </c>
    </row>
    <row r="30" spans="1:17">
      <c r="A30" s="16" t="s">
        <v>37</v>
      </c>
      <c r="B30" s="37">
        <v>5000</v>
      </c>
      <c r="C30" s="38">
        <v>5000</v>
      </c>
      <c r="D30" s="39">
        <v>12</v>
      </c>
      <c r="E30" s="39">
        <v>11</v>
      </c>
      <c r="F30" s="39">
        <v>2</v>
      </c>
      <c r="G30" s="40">
        <v>2</v>
      </c>
      <c r="H30" s="40"/>
      <c r="I30" s="40">
        <v>1</v>
      </c>
      <c r="J30" s="46">
        <f t="shared" si="1"/>
        <v>0.9916666666666667</v>
      </c>
      <c r="K30" s="17">
        <f t="shared" si="2"/>
        <v>5355.0000000000009</v>
      </c>
      <c r="L30" s="11">
        <f t="shared" si="0"/>
        <v>4677.9905786033387</v>
      </c>
      <c r="M30" s="12">
        <v>5000</v>
      </c>
      <c r="N30" s="50"/>
      <c r="O30" s="13"/>
      <c r="P30" s="13"/>
      <c r="Q30" s="49" t="s">
        <v>88</v>
      </c>
    </row>
    <row r="31" spans="1:17">
      <c r="A31" s="16" t="s">
        <v>38</v>
      </c>
      <c r="B31" s="37">
        <v>4500</v>
      </c>
      <c r="C31" s="38">
        <v>4000</v>
      </c>
      <c r="D31" s="39">
        <v>4</v>
      </c>
      <c r="E31" s="39">
        <v>4</v>
      </c>
      <c r="F31" s="39">
        <v>1</v>
      </c>
      <c r="G31" s="40">
        <v>2</v>
      </c>
      <c r="H31" s="40"/>
      <c r="I31" s="40">
        <v>1</v>
      </c>
      <c r="J31" s="10">
        <f t="shared" si="1"/>
        <v>1.1222222222222222</v>
      </c>
      <c r="K31" s="11">
        <f t="shared" si="2"/>
        <v>5454.0000000000009</v>
      </c>
      <c r="L31" s="11">
        <f t="shared" si="0"/>
        <v>4764.4744380397033</v>
      </c>
      <c r="M31" s="12">
        <v>5000</v>
      </c>
      <c r="N31" s="39"/>
      <c r="O31" s="13"/>
      <c r="P31" s="13"/>
      <c r="Q31" s="49" t="s">
        <v>88</v>
      </c>
    </row>
    <row r="32" spans="1:17">
      <c r="A32" s="16" t="s">
        <v>39</v>
      </c>
      <c r="B32" s="37">
        <v>6500</v>
      </c>
      <c r="C32" s="38">
        <v>6500</v>
      </c>
      <c r="D32" s="39">
        <v>5</v>
      </c>
      <c r="E32" s="39">
        <v>5</v>
      </c>
      <c r="F32" s="39">
        <v>3</v>
      </c>
      <c r="G32" s="40">
        <v>3</v>
      </c>
      <c r="H32" s="40"/>
      <c r="I32" s="40">
        <v>1</v>
      </c>
      <c r="J32" s="10">
        <f t="shared" si="1"/>
        <v>1</v>
      </c>
      <c r="K32" s="11">
        <f t="shared" si="2"/>
        <v>7020.0000000000009</v>
      </c>
      <c r="L32" s="11">
        <f t="shared" si="0"/>
        <v>6132.4918509421923</v>
      </c>
      <c r="M32" s="12">
        <v>6500</v>
      </c>
      <c r="N32" s="39"/>
      <c r="O32" s="13"/>
      <c r="P32" s="14"/>
      <c r="Q32" s="49" t="s">
        <v>93</v>
      </c>
    </row>
    <row r="33" spans="1:17">
      <c r="A33" s="16" t="s">
        <v>40</v>
      </c>
      <c r="B33" s="37">
        <v>4250</v>
      </c>
      <c r="C33" s="38">
        <v>3000</v>
      </c>
      <c r="D33" s="39">
        <v>12</v>
      </c>
      <c r="E33" s="39">
        <v>12</v>
      </c>
      <c r="F33" s="39">
        <v>2</v>
      </c>
      <c r="G33" s="40">
        <v>2</v>
      </c>
      <c r="H33" s="40"/>
      <c r="I33" s="40">
        <v>1</v>
      </c>
      <c r="J33" s="10">
        <f t="shared" si="1"/>
        <v>0.92647058823529416</v>
      </c>
      <c r="K33" s="11">
        <f t="shared" si="2"/>
        <v>4252.5000000000009</v>
      </c>
      <c r="L33" s="11">
        <f t="shared" si="0"/>
        <v>3714.8748712438282</v>
      </c>
      <c r="M33" s="12">
        <v>4500</v>
      </c>
      <c r="N33" s="39"/>
      <c r="O33" s="13"/>
      <c r="P33" s="14"/>
      <c r="Q33" s="49" t="s">
        <v>94</v>
      </c>
    </row>
    <row r="34" spans="1:17">
      <c r="A34" s="16" t="s">
        <v>41</v>
      </c>
      <c r="B34" s="37">
        <v>15000</v>
      </c>
      <c r="C34" s="38">
        <v>8500</v>
      </c>
      <c r="D34" s="39">
        <v>9</v>
      </c>
      <c r="E34" s="39">
        <v>9</v>
      </c>
      <c r="F34" s="39">
        <v>6</v>
      </c>
      <c r="G34" s="40">
        <v>5</v>
      </c>
      <c r="H34" s="40"/>
      <c r="I34" s="40">
        <v>1</v>
      </c>
      <c r="J34" s="10">
        <f t="shared" si="1"/>
        <v>0.86666666666666659</v>
      </c>
      <c r="K34" s="11">
        <f t="shared" si="2"/>
        <v>14040</v>
      </c>
      <c r="L34" s="11">
        <f t="shared" ref="L34:L54" si="3">K34*$K$61</f>
        <v>12264.983701884383</v>
      </c>
      <c r="M34" s="12">
        <v>15000</v>
      </c>
      <c r="N34" s="39"/>
      <c r="O34" s="13"/>
      <c r="P34" s="14"/>
      <c r="Q34" s="49" t="s">
        <v>96</v>
      </c>
    </row>
    <row r="35" spans="1:17">
      <c r="A35" s="16" t="s">
        <v>42</v>
      </c>
      <c r="B35" s="37">
        <v>17000</v>
      </c>
      <c r="C35" s="38">
        <v>16000</v>
      </c>
      <c r="D35" s="39">
        <v>8</v>
      </c>
      <c r="E35" s="39">
        <v>8</v>
      </c>
      <c r="F35" s="39">
        <v>8</v>
      </c>
      <c r="G35" s="40">
        <v>8</v>
      </c>
      <c r="H35" s="40"/>
      <c r="I35" s="40">
        <v>1</v>
      </c>
      <c r="J35" s="10">
        <f t="shared" si="1"/>
        <v>0.98529411764705888</v>
      </c>
      <c r="K35" s="11">
        <f t="shared" si="2"/>
        <v>18090</v>
      </c>
      <c r="L35" s="11">
        <f t="shared" si="3"/>
        <v>15802.959769735646</v>
      </c>
      <c r="M35" s="12">
        <v>17000</v>
      </c>
      <c r="N35" s="39"/>
      <c r="O35" s="13"/>
      <c r="P35" s="14"/>
      <c r="Q35" s="49" t="s">
        <v>100</v>
      </c>
    </row>
    <row r="36" spans="1:17">
      <c r="A36" s="16" t="s">
        <v>85</v>
      </c>
      <c r="B36" s="52">
        <v>1</v>
      </c>
      <c r="C36" s="53">
        <v>0</v>
      </c>
      <c r="D36" s="54">
        <v>1</v>
      </c>
      <c r="E36" s="39">
        <v>1</v>
      </c>
      <c r="F36" s="54">
        <v>1</v>
      </c>
      <c r="G36" s="40">
        <v>0</v>
      </c>
      <c r="H36" s="40">
        <v>0</v>
      </c>
      <c r="I36" s="40">
        <v>1</v>
      </c>
      <c r="J36" s="10">
        <f t="shared" si="1"/>
        <v>0.6</v>
      </c>
      <c r="K36" s="11">
        <f t="shared" si="2"/>
        <v>0.64800000000000002</v>
      </c>
      <c r="L36" s="11">
        <f t="shared" si="3"/>
        <v>0.56607617085620232</v>
      </c>
      <c r="M36" s="12">
        <v>1500</v>
      </c>
      <c r="N36" s="39"/>
      <c r="O36" s="13"/>
      <c r="P36" s="14"/>
      <c r="Q36" s="49" t="s">
        <v>92</v>
      </c>
    </row>
    <row r="37" spans="1:17">
      <c r="A37" s="16" t="s">
        <v>43</v>
      </c>
      <c r="B37" s="37">
        <v>26250</v>
      </c>
      <c r="C37" s="38">
        <v>25500</v>
      </c>
      <c r="D37" s="39">
        <v>22</v>
      </c>
      <c r="E37" s="39">
        <v>24</v>
      </c>
      <c r="F37" s="39">
        <v>11</v>
      </c>
      <c r="G37" s="40">
        <v>11</v>
      </c>
      <c r="H37" s="40">
        <v>3</v>
      </c>
      <c r="I37" s="40">
        <v>1.05</v>
      </c>
      <c r="J37" s="10">
        <f t="shared" si="1"/>
        <v>1.0019480519480519</v>
      </c>
      <c r="K37" s="11">
        <f t="shared" si="2"/>
        <v>29825.48863636364</v>
      </c>
      <c r="L37" s="11">
        <f t="shared" si="3"/>
        <v>26054.781483314666</v>
      </c>
      <c r="M37" s="12">
        <v>26500</v>
      </c>
      <c r="N37" s="39"/>
      <c r="O37" s="13"/>
      <c r="P37" s="14"/>
      <c r="Q37" s="49" t="s">
        <v>101</v>
      </c>
    </row>
    <row r="38" spans="1:17">
      <c r="A38" s="16" t="s">
        <v>44</v>
      </c>
      <c r="B38" s="37">
        <v>35000</v>
      </c>
      <c r="C38" s="38">
        <v>34000</v>
      </c>
      <c r="D38" s="39">
        <v>13</v>
      </c>
      <c r="E38" s="39">
        <v>14</v>
      </c>
      <c r="F38" s="39">
        <v>18</v>
      </c>
      <c r="G38" s="40">
        <v>19</v>
      </c>
      <c r="H38" s="40">
        <v>4</v>
      </c>
      <c r="I38" s="40">
        <v>1.05</v>
      </c>
      <c r="J38" s="10">
        <f t="shared" si="1"/>
        <v>1.0088827838827839</v>
      </c>
      <c r="K38" s="11">
        <f t="shared" si="2"/>
        <v>40042.557692307688</v>
      </c>
      <c r="L38" s="11">
        <f t="shared" si="3"/>
        <v>34980.15081751559</v>
      </c>
      <c r="M38" s="12">
        <v>35000</v>
      </c>
      <c r="N38" s="39"/>
      <c r="O38" s="13"/>
      <c r="P38" s="14"/>
      <c r="Q38" s="48" t="s">
        <v>86</v>
      </c>
    </row>
    <row r="39" spans="1:17">
      <c r="A39" s="16" t="s">
        <v>45</v>
      </c>
      <c r="B39" s="37">
        <v>4250</v>
      </c>
      <c r="C39" s="38">
        <v>4000</v>
      </c>
      <c r="D39" s="39">
        <v>11</v>
      </c>
      <c r="E39" s="39">
        <v>12</v>
      </c>
      <c r="F39" s="39">
        <v>2</v>
      </c>
      <c r="G39" s="40">
        <v>2</v>
      </c>
      <c r="H39" s="40"/>
      <c r="I39" s="40">
        <v>1</v>
      </c>
      <c r="J39" s="10">
        <f t="shared" si="1"/>
        <v>0.99438502673796803</v>
      </c>
      <c r="K39" s="11">
        <f t="shared" si="2"/>
        <v>4564.2272727272739</v>
      </c>
      <c r="L39" s="11">
        <f t="shared" si="3"/>
        <v>3987.1918170723802</v>
      </c>
      <c r="M39" s="12">
        <v>4500</v>
      </c>
      <c r="N39" s="39"/>
      <c r="O39" s="13"/>
      <c r="P39" s="13"/>
      <c r="Q39" s="49" t="s">
        <v>94</v>
      </c>
    </row>
    <row r="40" spans="1:17">
      <c r="A40" s="16" t="s">
        <v>46</v>
      </c>
      <c r="B40" s="37">
        <v>15000</v>
      </c>
      <c r="C40" s="38">
        <v>18000</v>
      </c>
      <c r="D40" s="39">
        <v>10</v>
      </c>
      <c r="E40" s="39">
        <v>11</v>
      </c>
      <c r="F40" s="39">
        <v>6</v>
      </c>
      <c r="G40" s="40">
        <v>8</v>
      </c>
      <c r="H40" s="40">
        <v>4</v>
      </c>
      <c r="I40" s="40">
        <v>1.05</v>
      </c>
      <c r="J40" s="10">
        <f t="shared" si="1"/>
        <v>1.1100000000000001</v>
      </c>
      <c r="K40" s="11">
        <f t="shared" si="2"/>
        <v>18881.100000000002</v>
      </c>
      <c r="L40" s="11">
        <f t="shared" si="3"/>
        <v>16494.044428322595</v>
      </c>
      <c r="M40" s="12">
        <v>17500</v>
      </c>
      <c r="N40" s="39"/>
      <c r="O40" s="13"/>
      <c r="P40" s="13"/>
      <c r="Q40" s="49" t="s">
        <v>102</v>
      </c>
    </row>
    <row r="41" spans="1:17">
      <c r="A41" s="16" t="s">
        <v>47</v>
      </c>
      <c r="B41" s="37">
        <v>14000</v>
      </c>
      <c r="C41" s="38">
        <v>12000</v>
      </c>
      <c r="D41" s="39">
        <v>12</v>
      </c>
      <c r="E41" s="39">
        <v>12</v>
      </c>
      <c r="F41" s="39">
        <v>8</v>
      </c>
      <c r="G41" s="40">
        <v>8</v>
      </c>
      <c r="H41" s="40">
        <v>4</v>
      </c>
      <c r="I41" s="40">
        <v>1.05</v>
      </c>
      <c r="J41" s="10">
        <f t="shared" si="1"/>
        <v>0.9642857142857143</v>
      </c>
      <c r="K41" s="11">
        <f t="shared" si="2"/>
        <v>15309.000000000002</v>
      </c>
      <c r="L41" s="11">
        <f t="shared" si="3"/>
        <v>13373.54953647778</v>
      </c>
      <c r="M41" s="12">
        <v>14000</v>
      </c>
      <c r="N41" s="39"/>
      <c r="O41" s="13"/>
      <c r="P41" s="14"/>
      <c r="Q41" s="49" t="s">
        <v>103</v>
      </c>
    </row>
    <row r="42" spans="1:17">
      <c r="A42" s="16" t="s">
        <v>83</v>
      </c>
      <c r="B42" s="37">
        <v>2500</v>
      </c>
      <c r="C42" s="38">
        <v>2500</v>
      </c>
      <c r="D42" s="39">
        <v>3</v>
      </c>
      <c r="E42" s="39">
        <v>3</v>
      </c>
      <c r="F42" s="39">
        <v>1</v>
      </c>
      <c r="G42" s="40">
        <v>1</v>
      </c>
      <c r="H42" s="40">
        <v>2</v>
      </c>
      <c r="I42" s="40">
        <v>1.05</v>
      </c>
      <c r="J42" s="10">
        <f t="shared" si="1"/>
        <v>1</v>
      </c>
      <c r="K42" s="11">
        <f t="shared" si="2"/>
        <v>2835</v>
      </c>
      <c r="L42" s="11">
        <f t="shared" si="3"/>
        <v>2476.5832474958847</v>
      </c>
      <c r="M42" s="12">
        <v>4000</v>
      </c>
      <c r="N42" s="39"/>
      <c r="O42" s="13"/>
      <c r="P42" s="13"/>
      <c r="Q42" s="49" t="s">
        <v>95</v>
      </c>
    </row>
    <row r="43" spans="1:17">
      <c r="A43" s="16" t="s">
        <v>84</v>
      </c>
      <c r="B43" s="37">
        <v>35000</v>
      </c>
      <c r="C43" s="38">
        <v>36000</v>
      </c>
      <c r="D43" s="39">
        <v>28</v>
      </c>
      <c r="E43" s="39">
        <v>28</v>
      </c>
      <c r="F43" s="39">
        <v>17</v>
      </c>
      <c r="G43" s="40">
        <v>23</v>
      </c>
      <c r="H43" s="40">
        <v>2</v>
      </c>
      <c r="I43" s="40">
        <v>1.05</v>
      </c>
      <c r="J43" s="10">
        <f t="shared" si="1"/>
        <v>1.0600840336134454</v>
      </c>
      <c r="K43" s="11">
        <f t="shared" si="2"/>
        <v>42074.73529411765</v>
      </c>
      <c r="L43" s="11">
        <f t="shared" si="3"/>
        <v>36755.409020188927</v>
      </c>
      <c r="M43" s="12">
        <v>37500</v>
      </c>
      <c r="N43" s="39"/>
      <c r="O43" s="13"/>
      <c r="P43" s="14"/>
      <c r="Q43" s="49" t="s">
        <v>104</v>
      </c>
    </row>
    <row r="44" spans="1:17">
      <c r="A44" s="16" t="s">
        <v>48</v>
      </c>
      <c r="B44" s="37">
        <v>12000</v>
      </c>
      <c r="C44" s="38">
        <v>13000</v>
      </c>
      <c r="D44" s="39">
        <v>10</v>
      </c>
      <c r="E44" s="39">
        <v>13</v>
      </c>
      <c r="F44" s="39">
        <v>7</v>
      </c>
      <c r="G44" s="40">
        <v>8</v>
      </c>
      <c r="H44" s="40">
        <v>3</v>
      </c>
      <c r="I44" s="40">
        <v>1.05</v>
      </c>
      <c r="J44" s="10">
        <f t="shared" si="1"/>
        <v>1.0722619047619046</v>
      </c>
      <c r="K44" s="11">
        <f t="shared" si="2"/>
        <v>14591.34</v>
      </c>
      <c r="L44" s="11">
        <f t="shared" si="3"/>
        <v>12746.620177254534</v>
      </c>
      <c r="M44" s="12">
        <v>13000</v>
      </c>
      <c r="N44" s="39"/>
      <c r="O44" s="13"/>
      <c r="P44" s="14"/>
      <c r="Q44" s="49" t="s">
        <v>87</v>
      </c>
    </row>
    <row r="45" spans="1:17">
      <c r="A45" s="16" t="s">
        <v>49</v>
      </c>
      <c r="B45" s="37">
        <v>2500</v>
      </c>
      <c r="C45" s="38">
        <v>1500</v>
      </c>
      <c r="D45" s="39">
        <v>2</v>
      </c>
      <c r="E45" s="39">
        <v>2</v>
      </c>
      <c r="F45" s="39">
        <v>1</v>
      </c>
      <c r="G45" s="40">
        <v>1</v>
      </c>
      <c r="H45" s="40"/>
      <c r="I45" s="40">
        <v>1</v>
      </c>
      <c r="J45" s="46">
        <f t="shared" si="1"/>
        <v>0.9</v>
      </c>
      <c r="K45" s="17">
        <f t="shared" si="2"/>
        <v>2430</v>
      </c>
      <c r="L45" s="11">
        <f t="shared" si="3"/>
        <v>2122.7856407107583</v>
      </c>
      <c r="M45" s="12">
        <v>2500</v>
      </c>
      <c r="N45" s="50"/>
      <c r="O45" s="13"/>
      <c r="P45" s="13"/>
      <c r="Q45" s="49" t="s">
        <v>92</v>
      </c>
    </row>
    <row r="46" spans="1:17">
      <c r="A46" s="16" t="s">
        <v>50</v>
      </c>
      <c r="B46" s="37">
        <v>2500</v>
      </c>
      <c r="C46" s="15">
        <v>0</v>
      </c>
      <c r="D46" s="39">
        <v>4</v>
      </c>
      <c r="E46" s="39">
        <v>4</v>
      </c>
      <c r="F46" s="51">
        <v>1</v>
      </c>
      <c r="G46" s="40">
        <v>0</v>
      </c>
      <c r="H46" s="40"/>
      <c r="I46" s="40">
        <v>1</v>
      </c>
      <c r="J46" s="10">
        <f t="shared" si="1"/>
        <v>0.6</v>
      </c>
      <c r="K46" s="11">
        <f t="shared" si="2"/>
        <v>1620</v>
      </c>
      <c r="L46" s="11">
        <f t="shared" si="3"/>
        <v>1415.1904271405056</v>
      </c>
      <c r="M46" s="12">
        <v>2500</v>
      </c>
      <c r="N46" s="39"/>
      <c r="O46" s="13"/>
      <c r="P46" s="13"/>
      <c r="Q46" s="49" t="s">
        <v>92</v>
      </c>
    </row>
    <row r="47" spans="1:17">
      <c r="A47" s="16" t="s">
        <v>51</v>
      </c>
      <c r="B47" s="37">
        <v>2500</v>
      </c>
      <c r="C47" s="15">
        <v>0</v>
      </c>
      <c r="D47" s="39">
        <v>3</v>
      </c>
      <c r="E47" s="39">
        <v>3</v>
      </c>
      <c r="F47" s="51">
        <v>1</v>
      </c>
      <c r="G47" s="40">
        <v>0</v>
      </c>
      <c r="H47" s="40"/>
      <c r="I47" s="40">
        <v>1</v>
      </c>
      <c r="J47" s="10">
        <f t="shared" si="1"/>
        <v>0.6</v>
      </c>
      <c r="K47" s="11">
        <f t="shared" si="2"/>
        <v>1620</v>
      </c>
      <c r="L47" s="11">
        <f t="shared" si="3"/>
        <v>1415.1904271405056</v>
      </c>
      <c r="M47" s="12">
        <v>2500</v>
      </c>
      <c r="N47" s="39"/>
      <c r="O47" s="13"/>
      <c r="P47" s="13"/>
      <c r="Q47" s="49" t="s">
        <v>92</v>
      </c>
    </row>
    <row r="48" spans="1:17">
      <c r="A48" s="16" t="s">
        <v>52</v>
      </c>
      <c r="B48" s="37">
        <v>2500</v>
      </c>
      <c r="C48" s="15">
        <v>0</v>
      </c>
      <c r="D48" s="39">
        <v>4</v>
      </c>
      <c r="E48" s="39">
        <v>4</v>
      </c>
      <c r="F48" s="51">
        <v>1</v>
      </c>
      <c r="G48" s="40">
        <v>0</v>
      </c>
      <c r="H48" s="40"/>
      <c r="I48" s="40">
        <v>1</v>
      </c>
      <c r="J48" s="46">
        <f t="shared" si="1"/>
        <v>0.6</v>
      </c>
      <c r="K48" s="17">
        <f t="shared" si="2"/>
        <v>1620</v>
      </c>
      <c r="L48" s="11">
        <f t="shared" si="3"/>
        <v>1415.1904271405056</v>
      </c>
      <c r="M48" s="12">
        <v>2500</v>
      </c>
      <c r="N48" s="50"/>
      <c r="O48" s="17"/>
      <c r="P48" s="17"/>
      <c r="Q48" s="49" t="s">
        <v>92</v>
      </c>
    </row>
    <row r="49" spans="1:17">
      <c r="A49" s="16" t="s">
        <v>53</v>
      </c>
      <c r="B49" s="37">
        <v>3000</v>
      </c>
      <c r="C49" s="15">
        <v>0</v>
      </c>
      <c r="D49" s="39">
        <v>3</v>
      </c>
      <c r="E49" s="39">
        <v>3</v>
      </c>
      <c r="F49" s="39">
        <v>1</v>
      </c>
      <c r="G49" s="40">
        <v>0</v>
      </c>
      <c r="H49" s="40"/>
      <c r="I49" s="40">
        <v>1</v>
      </c>
      <c r="J49" s="10">
        <f t="shared" si="1"/>
        <v>0.6</v>
      </c>
      <c r="K49" s="11">
        <f t="shared" si="2"/>
        <v>1944</v>
      </c>
      <c r="L49" s="11">
        <f t="shared" si="3"/>
        <v>1698.2285125686067</v>
      </c>
      <c r="M49" s="12">
        <v>2500</v>
      </c>
      <c r="N49" s="39"/>
      <c r="O49" s="17"/>
      <c r="P49" s="17"/>
      <c r="Q49" s="49" t="s">
        <v>92</v>
      </c>
    </row>
    <row r="50" spans="1:17">
      <c r="A50" s="16" t="s">
        <v>54</v>
      </c>
      <c r="B50" s="37">
        <v>2500</v>
      </c>
      <c r="C50" s="38">
        <v>2500</v>
      </c>
      <c r="D50" s="39">
        <v>1</v>
      </c>
      <c r="E50" s="39">
        <v>1</v>
      </c>
      <c r="F50" s="39">
        <v>1</v>
      </c>
      <c r="G50" s="40">
        <v>1</v>
      </c>
      <c r="H50" s="40"/>
      <c r="I50" s="40">
        <v>1</v>
      </c>
      <c r="J50" s="46">
        <f t="shared" si="1"/>
        <v>1</v>
      </c>
      <c r="K50" s="17">
        <f t="shared" si="2"/>
        <v>2700</v>
      </c>
      <c r="L50" s="11">
        <f t="shared" si="3"/>
        <v>2358.6507119008429</v>
      </c>
      <c r="M50" s="12">
        <v>2500</v>
      </c>
      <c r="N50" s="50"/>
      <c r="O50" s="17"/>
      <c r="P50" s="17"/>
      <c r="Q50" s="49" t="s">
        <v>92</v>
      </c>
    </row>
    <row r="51" spans="1:17">
      <c r="A51" s="31" t="s">
        <v>55</v>
      </c>
      <c r="B51" s="37">
        <v>5500</v>
      </c>
      <c r="C51" s="38">
        <v>4000</v>
      </c>
      <c r="D51" s="39">
        <v>7</v>
      </c>
      <c r="E51" s="39">
        <v>8</v>
      </c>
      <c r="F51" s="39">
        <v>2</v>
      </c>
      <c r="G51" s="40">
        <v>2</v>
      </c>
      <c r="H51" s="40"/>
      <c r="I51" s="40">
        <v>1</v>
      </c>
      <c r="J51" s="10">
        <f t="shared" si="1"/>
        <v>0.94610389610389622</v>
      </c>
      <c r="K51" s="11">
        <f t="shared" si="2"/>
        <v>5619.8571428571431</v>
      </c>
      <c r="L51" s="11">
        <f t="shared" si="3"/>
        <v>4909.3629817707542</v>
      </c>
      <c r="M51" s="12">
        <v>5500</v>
      </c>
      <c r="N51" s="39"/>
      <c r="O51" s="17"/>
      <c r="P51" s="17"/>
      <c r="Q51" s="49" t="s">
        <v>88</v>
      </c>
    </row>
    <row r="52" spans="1:17">
      <c r="A52" s="31" t="s">
        <v>56</v>
      </c>
      <c r="B52" s="37">
        <v>2500</v>
      </c>
      <c r="C52" s="38">
        <v>1500</v>
      </c>
      <c r="D52" s="39">
        <v>5</v>
      </c>
      <c r="E52" s="39">
        <v>5</v>
      </c>
      <c r="F52" s="39">
        <v>1</v>
      </c>
      <c r="G52" s="40">
        <v>1</v>
      </c>
      <c r="H52" s="40">
        <v>1</v>
      </c>
      <c r="I52" s="40">
        <v>1.05</v>
      </c>
      <c r="J52" s="10">
        <f t="shared" si="1"/>
        <v>0.9</v>
      </c>
      <c r="K52" s="11">
        <f t="shared" si="2"/>
        <v>2551.5</v>
      </c>
      <c r="L52" s="11">
        <f t="shared" si="3"/>
        <v>2228.9249227462965</v>
      </c>
      <c r="M52" s="12">
        <v>2500</v>
      </c>
      <c r="N52" s="39"/>
      <c r="O52" s="13"/>
      <c r="P52" s="13"/>
      <c r="Q52" s="49" t="s">
        <v>92</v>
      </c>
    </row>
    <row r="53" spans="1:17">
      <c r="A53" s="31" t="s">
        <v>58</v>
      </c>
      <c r="B53" s="37">
        <v>1500</v>
      </c>
      <c r="C53" s="38">
        <v>1500</v>
      </c>
      <c r="D53" s="39">
        <v>1</v>
      </c>
      <c r="E53" s="39">
        <v>1</v>
      </c>
      <c r="F53" s="39">
        <v>1</v>
      </c>
      <c r="G53" s="40">
        <v>1</v>
      </c>
      <c r="H53" s="40"/>
      <c r="I53" s="40">
        <v>1</v>
      </c>
      <c r="J53" s="46">
        <f t="shared" si="1"/>
        <v>1</v>
      </c>
      <c r="K53" s="17">
        <f t="shared" si="2"/>
        <v>1620</v>
      </c>
      <c r="L53" s="11">
        <f t="shared" si="3"/>
        <v>1415.1904271405056</v>
      </c>
      <c r="M53" s="12">
        <v>1500</v>
      </c>
      <c r="N53" s="39"/>
      <c r="O53" s="13"/>
      <c r="P53" s="13"/>
      <c r="Q53" s="49" t="s">
        <v>92</v>
      </c>
    </row>
    <row r="54" spans="1:17">
      <c r="A54" s="31" t="s">
        <v>59</v>
      </c>
      <c r="B54" s="37">
        <v>1500</v>
      </c>
      <c r="C54" s="15">
        <v>0</v>
      </c>
      <c r="D54" s="39">
        <v>3</v>
      </c>
      <c r="E54" s="39">
        <v>3</v>
      </c>
      <c r="F54" s="51">
        <v>1</v>
      </c>
      <c r="G54" s="40">
        <v>0</v>
      </c>
      <c r="H54" s="40"/>
      <c r="I54" s="40">
        <v>1</v>
      </c>
      <c r="J54" s="46">
        <f t="shared" ref="J54" si="4">0.5+0.25*C54/B54+0.1*E54/D54+0.15*G54/F54</f>
        <v>0.6</v>
      </c>
      <c r="K54" s="17">
        <f t="shared" ref="K54" si="5">1.08*J54*B54*I54</f>
        <v>972</v>
      </c>
      <c r="L54" s="11">
        <f t="shared" si="3"/>
        <v>849.11425628430334</v>
      </c>
      <c r="M54" s="12">
        <v>1500</v>
      </c>
      <c r="N54" s="39"/>
      <c r="O54" s="13"/>
      <c r="P54" s="13"/>
      <c r="Q54" s="49" t="s">
        <v>92</v>
      </c>
    </row>
    <row r="55" spans="1:17" ht="15.75" thickBot="1">
      <c r="A55" s="26"/>
      <c r="B55" s="41">
        <f t="shared" ref="B55:G55" si="6">SUM(B2:B54)</f>
        <v>1047751</v>
      </c>
      <c r="C55" s="42">
        <f t="shared" si="6"/>
        <v>972800</v>
      </c>
      <c r="D55" s="43">
        <f t="shared" si="6"/>
        <v>543</v>
      </c>
      <c r="E55" s="43">
        <f t="shared" si="6"/>
        <v>563</v>
      </c>
      <c r="F55" s="43">
        <f t="shared" si="6"/>
        <v>415</v>
      </c>
      <c r="G55" s="42">
        <f t="shared" si="6"/>
        <v>433</v>
      </c>
      <c r="H55" s="44">
        <f>SUM(H2:H52)</f>
        <v>83</v>
      </c>
      <c r="I55" s="44"/>
      <c r="J55" s="27" t="s">
        <v>57</v>
      </c>
      <c r="K55" s="28">
        <f>SUM(K2:K54)</f>
        <v>1178949.4671548898</v>
      </c>
      <c r="L55" s="28">
        <f>SUM(L2:L54)</f>
        <v>1029899.9999999997</v>
      </c>
      <c r="M55" s="29">
        <f>SUM(M2:M54)</f>
        <v>1079500</v>
      </c>
      <c r="N55" s="30">
        <f>SUM(N2:N54)</f>
        <v>0</v>
      </c>
      <c r="O55" s="30">
        <f t="shared" ref="O55:P55" si="7">SUM(O2:O54)</f>
        <v>0</v>
      </c>
      <c r="P55" s="30">
        <f t="shared" si="7"/>
        <v>0</v>
      </c>
      <c r="Q55" s="30"/>
    </row>
    <row r="56" spans="1:17" s="32" customFormat="1">
      <c r="Q56" s="45"/>
    </row>
    <row r="57" spans="1:17" s="32" customFormat="1" ht="15.75" thickBot="1">
      <c r="Q57" s="45"/>
    </row>
    <row r="58" spans="1:17" s="32" customFormat="1" ht="15.75" thickBot="1">
      <c r="K58" s="47"/>
      <c r="Q58" s="45"/>
    </row>
    <row r="59" spans="1:17" s="32" customFormat="1">
      <c r="Q59" s="45"/>
    </row>
    <row r="60" spans="1:17" s="32" customFormat="1">
      <c r="Q60" s="45"/>
    </row>
    <row r="61" spans="1:17" s="32" customFormat="1">
      <c r="J61" s="32" t="s">
        <v>74</v>
      </c>
      <c r="K61" s="32">
        <f>1029900/$K$55</f>
        <v>0.87357433774105286</v>
      </c>
      <c r="Q61" s="45"/>
    </row>
    <row r="62" spans="1:17" s="32" customFormat="1">
      <c r="Q62" s="45"/>
    </row>
    <row r="63" spans="1:17" s="32" customFormat="1">
      <c r="Q63" s="45"/>
    </row>
    <row r="64" spans="1:17" s="32" customFormat="1">
      <c r="Q64" s="45"/>
    </row>
    <row r="65" spans="1:17" s="32" customFormat="1" ht="15.75" thickBot="1">
      <c r="Q65" s="45"/>
    </row>
    <row r="66" spans="1:17" s="32" customFormat="1" ht="15" customHeight="1">
      <c r="A66" s="55" t="s">
        <v>114</v>
      </c>
      <c r="B66" s="56"/>
      <c r="C66" s="56"/>
      <c r="D66" s="56"/>
      <c r="E66" s="56"/>
      <c r="F66" s="56"/>
      <c r="G66" s="56"/>
      <c r="H66" s="56"/>
      <c r="I66" s="56"/>
      <c r="J66" s="56"/>
      <c r="K66" s="56"/>
      <c r="L66" s="56"/>
      <c r="M66" s="56"/>
      <c r="N66" s="56"/>
      <c r="O66" s="56"/>
      <c r="P66" s="56"/>
      <c r="Q66" s="57"/>
    </row>
    <row r="67" spans="1:17" s="32" customFormat="1">
      <c r="A67" s="58"/>
      <c r="B67" s="59"/>
      <c r="C67" s="59"/>
      <c r="D67" s="59"/>
      <c r="E67" s="59"/>
      <c r="F67" s="59"/>
      <c r="G67" s="59"/>
      <c r="H67" s="59"/>
      <c r="I67" s="59"/>
      <c r="J67" s="59"/>
      <c r="K67" s="59"/>
      <c r="L67" s="59"/>
      <c r="M67" s="59"/>
      <c r="N67" s="59"/>
      <c r="O67" s="59"/>
      <c r="P67" s="59"/>
      <c r="Q67" s="60"/>
    </row>
    <row r="68" spans="1:17" s="32" customFormat="1">
      <c r="A68" s="58"/>
      <c r="B68" s="59"/>
      <c r="C68" s="59"/>
      <c r="D68" s="59"/>
      <c r="E68" s="59"/>
      <c r="F68" s="59"/>
      <c r="G68" s="59"/>
      <c r="H68" s="59"/>
      <c r="I68" s="59"/>
      <c r="J68" s="59"/>
      <c r="K68" s="59"/>
      <c r="L68" s="59"/>
      <c r="M68" s="59"/>
      <c r="N68" s="59"/>
      <c r="O68" s="59"/>
      <c r="P68" s="59"/>
      <c r="Q68" s="60"/>
    </row>
    <row r="69" spans="1:17" s="32" customFormat="1">
      <c r="A69" s="58"/>
      <c r="B69" s="59"/>
      <c r="C69" s="59"/>
      <c r="D69" s="59"/>
      <c r="E69" s="59"/>
      <c r="F69" s="59"/>
      <c r="G69" s="59"/>
      <c r="H69" s="59"/>
      <c r="I69" s="59"/>
      <c r="J69" s="59"/>
      <c r="K69" s="59"/>
      <c r="L69" s="59"/>
      <c r="M69" s="59"/>
      <c r="N69" s="59"/>
      <c r="O69" s="59"/>
      <c r="P69" s="59"/>
      <c r="Q69" s="60"/>
    </row>
    <row r="70" spans="1:17" s="32" customFormat="1">
      <c r="A70" s="58"/>
      <c r="B70" s="59"/>
      <c r="C70" s="59"/>
      <c r="D70" s="59"/>
      <c r="E70" s="59"/>
      <c r="F70" s="59"/>
      <c r="G70" s="59"/>
      <c r="H70" s="59"/>
      <c r="I70" s="59"/>
      <c r="J70" s="59"/>
      <c r="K70" s="59"/>
      <c r="L70" s="59"/>
      <c r="M70" s="59"/>
      <c r="N70" s="59"/>
      <c r="O70" s="59"/>
      <c r="P70" s="59"/>
      <c r="Q70" s="60"/>
    </row>
    <row r="71" spans="1:17" s="32" customFormat="1">
      <c r="A71" s="58"/>
      <c r="B71" s="59"/>
      <c r="C71" s="59"/>
      <c r="D71" s="59"/>
      <c r="E71" s="59"/>
      <c r="F71" s="59"/>
      <c r="G71" s="59"/>
      <c r="H71" s="59"/>
      <c r="I71" s="59"/>
      <c r="J71" s="59"/>
      <c r="K71" s="59"/>
      <c r="L71" s="59"/>
      <c r="M71" s="59"/>
      <c r="N71" s="59"/>
      <c r="O71" s="59"/>
      <c r="P71" s="59"/>
      <c r="Q71" s="60"/>
    </row>
    <row r="72" spans="1:17" s="32" customFormat="1">
      <c r="A72" s="58"/>
      <c r="B72" s="59"/>
      <c r="C72" s="59"/>
      <c r="D72" s="59"/>
      <c r="E72" s="59"/>
      <c r="F72" s="59"/>
      <c r="G72" s="59"/>
      <c r="H72" s="59"/>
      <c r="I72" s="59"/>
      <c r="J72" s="59"/>
      <c r="K72" s="59"/>
      <c r="L72" s="59"/>
      <c r="M72" s="59"/>
      <c r="N72" s="59"/>
      <c r="O72" s="59"/>
      <c r="P72" s="59"/>
      <c r="Q72" s="60"/>
    </row>
    <row r="73" spans="1:17" s="32" customFormat="1">
      <c r="A73" s="58"/>
      <c r="B73" s="59"/>
      <c r="C73" s="59"/>
      <c r="D73" s="59"/>
      <c r="E73" s="59"/>
      <c r="F73" s="59"/>
      <c r="G73" s="59"/>
      <c r="H73" s="59"/>
      <c r="I73" s="59"/>
      <c r="J73" s="59"/>
      <c r="K73" s="59"/>
      <c r="L73" s="59"/>
      <c r="M73" s="59"/>
      <c r="N73" s="59"/>
      <c r="O73" s="59"/>
      <c r="P73" s="59"/>
      <c r="Q73" s="60"/>
    </row>
    <row r="74" spans="1:17" s="32" customFormat="1">
      <c r="A74" s="58"/>
      <c r="B74" s="59"/>
      <c r="C74" s="59"/>
      <c r="D74" s="59"/>
      <c r="E74" s="59"/>
      <c r="F74" s="59"/>
      <c r="G74" s="59"/>
      <c r="H74" s="59"/>
      <c r="I74" s="59"/>
      <c r="J74" s="59"/>
      <c r="K74" s="59"/>
      <c r="L74" s="59"/>
      <c r="M74" s="59"/>
      <c r="N74" s="59"/>
      <c r="O74" s="59"/>
      <c r="P74" s="59"/>
      <c r="Q74" s="60"/>
    </row>
    <row r="75" spans="1:17" s="32" customFormat="1">
      <c r="A75" s="58"/>
      <c r="B75" s="59"/>
      <c r="C75" s="59"/>
      <c r="D75" s="59"/>
      <c r="E75" s="59"/>
      <c r="F75" s="59"/>
      <c r="G75" s="59"/>
      <c r="H75" s="59"/>
      <c r="I75" s="59"/>
      <c r="J75" s="59"/>
      <c r="K75" s="59"/>
      <c r="L75" s="59"/>
      <c r="M75" s="59"/>
      <c r="N75" s="59"/>
      <c r="O75" s="59"/>
      <c r="P75" s="59"/>
      <c r="Q75" s="60"/>
    </row>
    <row r="76" spans="1:17" s="32" customFormat="1">
      <c r="A76" s="58"/>
      <c r="B76" s="59"/>
      <c r="C76" s="59"/>
      <c r="D76" s="59"/>
      <c r="E76" s="59"/>
      <c r="F76" s="59"/>
      <c r="G76" s="59"/>
      <c r="H76" s="59"/>
      <c r="I76" s="59"/>
      <c r="J76" s="59"/>
      <c r="K76" s="59"/>
      <c r="L76" s="59"/>
      <c r="M76" s="59"/>
      <c r="N76" s="59"/>
      <c r="O76" s="59"/>
      <c r="P76" s="59"/>
      <c r="Q76" s="60"/>
    </row>
    <row r="77" spans="1:17" s="32" customFormat="1">
      <c r="A77" s="58"/>
      <c r="B77" s="59"/>
      <c r="C77" s="59"/>
      <c r="D77" s="59"/>
      <c r="E77" s="59"/>
      <c r="F77" s="59"/>
      <c r="G77" s="59"/>
      <c r="H77" s="59"/>
      <c r="I77" s="59"/>
      <c r="J77" s="59"/>
      <c r="K77" s="59"/>
      <c r="L77" s="59"/>
      <c r="M77" s="59"/>
      <c r="N77" s="59"/>
      <c r="O77" s="59"/>
      <c r="P77" s="59"/>
      <c r="Q77" s="60"/>
    </row>
    <row r="78" spans="1:17" s="32" customFormat="1">
      <c r="A78" s="58"/>
      <c r="B78" s="59"/>
      <c r="C78" s="59"/>
      <c r="D78" s="59"/>
      <c r="E78" s="59"/>
      <c r="F78" s="59"/>
      <c r="G78" s="59"/>
      <c r="H78" s="59"/>
      <c r="I78" s="59"/>
      <c r="J78" s="59"/>
      <c r="K78" s="59"/>
      <c r="L78" s="59"/>
      <c r="M78" s="59"/>
      <c r="N78" s="59"/>
      <c r="O78" s="59"/>
      <c r="P78" s="59"/>
      <c r="Q78" s="60"/>
    </row>
    <row r="79" spans="1:17" s="32" customFormat="1" ht="15.75" thickBot="1">
      <c r="A79" s="61"/>
      <c r="B79" s="62"/>
      <c r="C79" s="62"/>
      <c r="D79" s="62"/>
      <c r="E79" s="62"/>
      <c r="F79" s="62"/>
      <c r="G79" s="62"/>
      <c r="H79" s="62"/>
      <c r="I79" s="62"/>
      <c r="J79" s="62"/>
      <c r="K79" s="62"/>
      <c r="L79" s="62"/>
      <c r="M79" s="62"/>
      <c r="N79" s="62"/>
      <c r="O79" s="62"/>
      <c r="P79" s="62"/>
      <c r="Q79" s="63"/>
    </row>
    <row r="80" spans="1:17" s="32" customFormat="1">
      <c r="Q80" s="45"/>
    </row>
    <row r="81" spans="17:17" s="32" customFormat="1">
      <c r="Q81" s="45"/>
    </row>
    <row r="82" spans="17:17" s="32" customFormat="1">
      <c r="Q82" s="45"/>
    </row>
    <row r="83" spans="17:17" s="32" customFormat="1">
      <c r="Q83" s="45"/>
    </row>
    <row r="84" spans="17:17" s="32" customFormat="1">
      <c r="Q84" s="45"/>
    </row>
    <row r="85" spans="17:17" s="32" customFormat="1">
      <c r="Q85" s="45"/>
    </row>
    <row r="86" spans="17:17" s="32" customFormat="1">
      <c r="Q86" s="45"/>
    </row>
    <row r="87" spans="17:17" s="32" customFormat="1">
      <c r="Q87" s="45"/>
    </row>
    <row r="88" spans="17:17" s="32" customFormat="1">
      <c r="Q88" s="45"/>
    </row>
    <row r="89" spans="17:17" s="32" customFormat="1">
      <c r="Q89" s="45"/>
    </row>
    <row r="90" spans="17:17" s="32" customFormat="1">
      <c r="Q90" s="45"/>
    </row>
    <row r="91" spans="17:17" s="32" customFormat="1">
      <c r="Q91" s="45"/>
    </row>
    <row r="92" spans="17:17" s="32" customFormat="1">
      <c r="Q92" s="45"/>
    </row>
    <row r="93" spans="17:17" s="32" customFormat="1">
      <c r="Q93" s="45"/>
    </row>
    <row r="94" spans="17:17" s="32" customFormat="1">
      <c r="Q94" s="45"/>
    </row>
    <row r="95" spans="17:17" s="32" customFormat="1">
      <c r="Q95" s="45"/>
    </row>
    <row r="96" spans="17:17" s="32" customFormat="1">
      <c r="Q96" s="45"/>
    </row>
    <row r="97" spans="17:17" s="32" customFormat="1">
      <c r="Q97" s="45"/>
    </row>
    <row r="98" spans="17:17" s="32" customFormat="1">
      <c r="Q98" s="45"/>
    </row>
    <row r="99" spans="17:17" s="32" customFormat="1">
      <c r="Q99" s="45"/>
    </row>
    <row r="100" spans="17:17" s="32" customFormat="1">
      <c r="Q100" s="45"/>
    </row>
    <row r="101" spans="17:17" s="32" customFormat="1">
      <c r="Q101" s="45"/>
    </row>
    <row r="102" spans="17:17" s="32" customFormat="1">
      <c r="Q102" s="45"/>
    </row>
    <row r="103" spans="17:17" s="32" customFormat="1">
      <c r="Q103" s="45"/>
    </row>
    <row r="104" spans="17:17" s="32" customFormat="1">
      <c r="Q104" s="45"/>
    </row>
    <row r="105" spans="17:17" s="32" customFormat="1">
      <c r="Q105" s="45"/>
    </row>
    <row r="106" spans="17:17" s="32" customFormat="1">
      <c r="Q106" s="45"/>
    </row>
    <row r="107" spans="17:17" s="32" customFormat="1">
      <c r="Q107" s="45"/>
    </row>
    <row r="108" spans="17:17" s="32" customFormat="1">
      <c r="Q108" s="45"/>
    </row>
    <row r="109" spans="17:17" s="32" customFormat="1">
      <c r="Q109" s="45"/>
    </row>
    <row r="110" spans="17:17" s="32" customFormat="1">
      <c r="Q110" s="45"/>
    </row>
    <row r="111" spans="17:17" s="32" customFormat="1">
      <c r="Q111" s="45"/>
    </row>
    <row r="112" spans="17:17" s="32" customFormat="1">
      <c r="Q112" s="45"/>
    </row>
    <row r="113" spans="17:17" s="32" customFormat="1">
      <c r="Q113" s="45"/>
    </row>
    <row r="114" spans="17:17" s="32" customFormat="1">
      <c r="Q114" s="45"/>
    </row>
    <row r="115" spans="17:17" s="32" customFormat="1">
      <c r="Q115" s="45"/>
    </row>
    <row r="116" spans="17:17" s="32" customFormat="1">
      <c r="Q116" s="45"/>
    </row>
    <row r="117" spans="17:17" s="32" customFormat="1">
      <c r="Q117" s="45"/>
    </row>
    <row r="118" spans="17:17" s="32" customFormat="1">
      <c r="Q118" s="45"/>
    </row>
    <row r="119" spans="17:17" s="32" customFormat="1">
      <c r="Q119" s="45"/>
    </row>
    <row r="120" spans="17:17" s="32" customFormat="1">
      <c r="Q120" s="45"/>
    </row>
    <row r="121" spans="17:17" s="32" customFormat="1">
      <c r="Q121" s="45"/>
    </row>
    <row r="122" spans="17:17" s="32" customFormat="1">
      <c r="Q122" s="45"/>
    </row>
    <row r="123" spans="17:17" s="32" customFormat="1">
      <c r="Q123" s="45"/>
    </row>
    <row r="124" spans="17:17" s="32" customFormat="1">
      <c r="Q124" s="45"/>
    </row>
    <row r="125" spans="17:17" s="32" customFormat="1">
      <c r="Q125" s="45"/>
    </row>
    <row r="126" spans="17:17" s="32" customFormat="1">
      <c r="Q126" s="45"/>
    </row>
    <row r="127" spans="17:17" s="32" customFormat="1">
      <c r="Q127" s="45"/>
    </row>
    <row r="128" spans="17:17" s="32" customFormat="1">
      <c r="Q128" s="45"/>
    </row>
    <row r="129" spans="17:17" s="32" customFormat="1">
      <c r="Q129" s="45"/>
    </row>
    <row r="130" spans="17:17" s="32" customFormat="1">
      <c r="Q130" s="45"/>
    </row>
    <row r="131" spans="17:17" s="32" customFormat="1">
      <c r="Q131" s="45"/>
    </row>
    <row r="132" spans="17:17" s="32" customFormat="1">
      <c r="Q132" s="45"/>
    </row>
    <row r="133" spans="17:17" s="32" customFormat="1">
      <c r="Q133" s="45"/>
    </row>
    <row r="134" spans="17:17" s="32" customFormat="1">
      <c r="Q134" s="45"/>
    </row>
    <row r="135" spans="17:17" s="32" customFormat="1">
      <c r="Q135" s="45"/>
    </row>
    <row r="136" spans="17:17" s="32" customFormat="1">
      <c r="Q136" s="45"/>
    </row>
    <row r="137" spans="17:17" s="32" customFormat="1">
      <c r="Q137" s="45"/>
    </row>
    <row r="138" spans="17:17" s="32" customFormat="1">
      <c r="Q138" s="45"/>
    </row>
    <row r="139" spans="17:17" s="32" customFormat="1">
      <c r="Q139" s="45"/>
    </row>
    <row r="140" spans="17:17" s="32" customFormat="1">
      <c r="Q140" s="45"/>
    </row>
    <row r="141" spans="17:17" s="32" customFormat="1">
      <c r="Q141" s="45"/>
    </row>
    <row r="142" spans="17:17" s="32" customFormat="1">
      <c r="Q142" s="45"/>
    </row>
    <row r="143" spans="17:17" s="32" customFormat="1">
      <c r="Q143" s="45"/>
    </row>
    <row r="144" spans="17:17" s="32" customFormat="1">
      <c r="Q144" s="45"/>
    </row>
    <row r="145" spans="17:17" s="32" customFormat="1">
      <c r="Q145" s="45"/>
    </row>
    <row r="146" spans="17:17" s="32" customFormat="1">
      <c r="Q146" s="45"/>
    </row>
    <row r="147" spans="17:17" s="32" customFormat="1">
      <c r="Q147" s="45"/>
    </row>
    <row r="148" spans="17:17" s="32" customFormat="1">
      <c r="Q148" s="45"/>
    </row>
    <row r="149" spans="17:17" s="32" customFormat="1">
      <c r="Q149" s="45"/>
    </row>
    <row r="150" spans="17:17" s="32" customFormat="1">
      <c r="Q150" s="45"/>
    </row>
    <row r="151" spans="17:17" s="32" customFormat="1">
      <c r="Q151" s="45"/>
    </row>
    <row r="152" spans="17:17" s="32" customFormat="1">
      <c r="Q152" s="45"/>
    </row>
    <row r="153" spans="17:17" s="32" customFormat="1">
      <c r="Q153" s="45"/>
    </row>
    <row r="154" spans="17:17" s="32" customFormat="1">
      <c r="Q154" s="45"/>
    </row>
    <row r="155" spans="17:17" s="32" customFormat="1">
      <c r="Q155" s="45"/>
    </row>
    <row r="156" spans="17:17" s="32" customFormat="1">
      <c r="Q156" s="45"/>
    </row>
    <row r="157" spans="17:17" s="32" customFormat="1">
      <c r="Q157" s="45"/>
    </row>
    <row r="158" spans="17:17" s="32" customFormat="1">
      <c r="Q158" s="45"/>
    </row>
    <row r="159" spans="17:17" s="32" customFormat="1">
      <c r="Q159" s="45"/>
    </row>
    <row r="160" spans="17:17" s="32" customFormat="1">
      <c r="Q160" s="45"/>
    </row>
    <row r="161" spans="17:17" s="32" customFormat="1">
      <c r="Q161" s="45"/>
    </row>
    <row r="162" spans="17:17" s="32" customFormat="1">
      <c r="Q162" s="45"/>
    </row>
    <row r="163" spans="17:17" s="32" customFormat="1">
      <c r="Q163" s="45"/>
    </row>
    <row r="164" spans="17:17" s="32" customFormat="1">
      <c r="Q164" s="45"/>
    </row>
    <row r="165" spans="17:17" s="32" customFormat="1">
      <c r="Q165" s="45"/>
    </row>
    <row r="166" spans="17:17" s="32" customFormat="1">
      <c r="Q166" s="45"/>
    </row>
    <row r="167" spans="17:17" s="32" customFormat="1">
      <c r="Q167" s="45"/>
    </row>
    <row r="168" spans="17:17" s="32" customFormat="1">
      <c r="Q168" s="45"/>
    </row>
    <row r="169" spans="17:17" s="32" customFormat="1">
      <c r="Q169" s="45"/>
    </row>
    <row r="170" spans="17:17" s="32" customFormat="1">
      <c r="Q170" s="45"/>
    </row>
    <row r="171" spans="17:17" s="32" customFormat="1">
      <c r="Q171" s="45"/>
    </row>
    <row r="172" spans="17:17" s="32" customFormat="1">
      <c r="Q172" s="45"/>
    </row>
    <row r="173" spans="17:17" s="32" customFormat="1">
      <c r="Q173" s="45"/>
    </row>
    <row r="174" spans="17:17" s="32" customFormat="1">
      <c r="Q174" s="45"/>
    </row>
    <row r="175" spans="17:17" s="32" customFormat="1">
      <c r="Q175" s="45"/>
    </row>
    <row r="176" spans="17:17" s="32" customFormat="1">
      <c r="Q176" s="45"/>
    </row>
    <row r="177" spans="17:17" s="32" customFormat="1">
      <c r="Q177" s="45"/>
    </row>
    <row r="178" spans="17:17" s="32" customFormat="1">
      <c r="Q178" s="45"/>
    </row>
    <row r="179" spans="17:17" s="32" customFormat="1">
      <c r="Q179" s="45"/>
    </row>
    <row r="180" spans="17:17" s="32" customFormat="1">
      <c r="Q180" s="45"/>
    </row>
    <row r="181" spans="17:17" s="32" customFormat="1">
      <c r="Q181" s="45"/>
    </row>
    <row r="182" spans="17:17" s="32" customFormat="1">
      <c r="Q182" s="45"/>
    </row>
    <row r="183" spans="17:17" s="32" customFormat="1">
      <c r="Q183" s="45"/>
    </row>
    <row r="184" spans="17:17" s="32" customFormat="1">
      <c r="Q184" s="45"/>
    </row>
    <row r="185" spans="17:17" s="32" customFormat="1">
      <c r="Q185" s="45"/>
    </row>
    <row r="186" spans="17:17" s="32" customFormat="1">
      <c r="Q186" s="45"/>
    </row>
    <row r="187" spans="17:17" s="32" customFormat="1">
      <c r="Q187" s="45"/>
    </row>
    <row r="188" spans="17:17" s="32" customFormat="1">
      <c r="Q188" s="45"/>
    </row>
    <row r="189" spans="17:17" s="32" customFormat="1">
      <c r="Q189" s="45"/>
    </row>
    <row r="190" spans="17:17" s="32" customFormat="1">
      <c r="Q190" s="45"/>
    </row>
    <row r="191" spans="17:17" s="32" customFormat="1">
      <c r="Q191" s="45"/>
    </row>
    <row r="192" spans="17:17" s="32" customFormat="1">
      <c r="Q192" s="45"/>
    </row>
    <row r="193" spans="17:17" s="32" customFormat="1">
      <c r="Q193" s="45"/>
    </row>
    <row r="194" spans="17:17" s="32" customFormat="1">
      <c r="Q194" s="45"/>
    </row>
    <row r="195" spans="17:17" s="32" customFormat="1">
      <c r="Q195" s="45"/>
    </row>
    <row r="196" spans="17:17" s="32" customFormat="1">
      <c r="Q196" s="45"/>
    </row>
    <row r="197" spans="17:17" s="32" customFormat="1">
      <c r="Q197" s="45"/>
    </row>
    <row r="198" spans="17:17" s="32" customFormat="1">
      <c r="Q198" s="45"/>
    </row>
    <row r="199" spans="17:17" s="32" customFormat="1">
      <c r="Q199" s="45"/>
    </row>
    <row r="200" spans="17:17" s="32" customFormat="1">
      <c r="Q200" s="45"/>
    </row>
    <row r="201" spans="17:17" s="32" customFormat="1">
      <c r="Q201" s="45"/>
    </row>
    <row r="202" spans="17:17" s="32" customFormat="1">
      <c r="Q202" s="45"/>
    </row>
    <row r="203" spans="17:17" s="32" customFormat="1">
      <c r="Q203" s="45"/>
    </row>
    <row r="204" spans="17:17" s="32" customFormat="1">
      <c r="Q204" s="45"/>
    </row>
    <row r="205" spans="17:17" s="32" customFormat="1">
      <c r="Q205" s="45"/>
    </row>
    <row r="206" spans="17:17" s="32" customFormat="1">
      <c r="Q206" s="45"/>
    </row>
    <row r="207" spans="17:17" s="32" customFormat="1">
      <c r="Q207" s="45"/>
    </row>
    <row r="208" spans="17:17" s="32" customFormat="1">
      <c r="Q208" s="45"/>
    </row>
    <row r="209" spans="17:17" s="32" customFormat="1">
      <c r="Q209" s="45"/>
    </row>
    <row r="210" spans="17:17" s="32" customFormat="1">
      <c r="Q210" s="45"/>
    </row>
    <row r="211" spans="17:17" s="32" customFormat="1">
      <c r="Q211" s="45"/>
    </row>
    <row r="212" spans="17:17" s="32" customFormat="1">
      <c r="Q212" s="45"/>
    </row>
    <row r="213" spans="17:17" s="32" customFormat="1">
      <c r="Q213" s="45"/>
    </row>
    <row r="214" spans="17:17" s="32" customFormat="1">
      <c r="Q214" s="45"/>
    </row>
    <row r="215" spans="17:17" s="32" customFormat="1">
      <c r="Q215" s="45"/>
    </row>
    <row r="216" spans="17:17" s="32" customFormat="1">
      <c r="Q216" s="45"/>
    </row>
    <row r="217" spans="17:17" s="32" customFormat="1">
      <c r="Q217" s="45"/>
    </row>
    <row r="218" spans="17:17" s="32" customFormat="1">
      <c r="Q218" s="45"/>
    </row>
    <row r="219" spans="17:17" s="32" customFormat="1">
      <c r="Q219" s="45"/>
    </row>
    <row r="220" spans="17:17" s="32" customFormat="1">
      <c r="Q220" s="45"/>
    </row>
    <row r="221" spans="17:17" s="32" customFormat="1">
      <c r="Q221" s="45"/>
    </row>
    <row r="222" spans="17:17" s="32" customFormat="1">
      <c r="Q222" s="45"/>
    </row>
    <row r="223" spans="17:17" s="32" customFormat="1">
      <c r="Q223" s="45"/>
    </row>
    <row r="224" spans="17:17" s="32" customFormat="1">
      <c r="Q224" s="45"/>
    </row>
    <row r="225" spans="17:17" s="32" customFormat="1">
      <c r="Q225" s="45"/>
    </row>
    <row r="226" spans="17:17" s="32" customFormat="1">
      <c r="Q226" s="45"/>
    </row>
    <row r="227" spans="17:17" s="32" customFormat="1">
      <c r="Q227" s="45"/>
    </row>
    <row r="228" spans="17:17" s="32" customFormat="1">
      <c r="Q228" s="45"/>
    </row>
    <row r="229" spans="17:17" s="32" customFormat="1">
      <c r="Q229" s="45"/>
    </row>
    <row r="230" spans="17:17" s="32" customFormat="1">
      <c r="Q230" s="45"/>
    </row>
    <row r="231" spans="17:17" s="32" customFormat="1">
      <c r="Q231" s="45"/>
    </row>
    <row r="232" spans="17:17" s="32" customFormat="1">
      <c r="Q232" s="45"/>
    </row>
    <row r="233" spans="17:17" s="32" customFormat="1">
      <c r="Q233" s="45"/>
    </row>
    <row r="234" spans="17:17" s="32" customFormat="1">
      <c r="Q234" s="45"/>
    </row>
    <row r="235" spans="17:17" s="32" customFormat="1">
      <c r="Q235" s="45"/>
    </row>
    <row r="236" spans="17:17" s="32" customFormat="1">
      <c r="Q236" s="45"/>
    </row>
    <row r="237" spans="17:17" s="32" customFormat="1">
      <c r="Q237" s="45"/>
    </row>
    <row r="238" spans="17:17" s="32" customFormat="1">
      <c r="Q238" s="45"/>
    </row>
    <row r="239" spans="17:17" s="32" customFormat="1">
      <c r="Q239" s="45"/>
    </row>
    <row r="240" spans="17:17" s="32" customFormat="1">
      <c r="Q240" s="45"/>
    </row>
    <row r="241" spans="17:17" s="32" customFormat="1">
      <c r="Q241" s="45"/>
    </row>
    <row r="242" spans="17:17" s="32" customFormat="1">
      <c r="Q242" s="45"/>
    </row>
    <row r="243" spans="17:17" s="32" customFormat="1">
      <c r="Q243" s="45"/>
    </row>
    <row r="244" spans="17:17" s="32" customFormat="1">
      <c r="Q244" s="45"/>
    </row>
    <row r="245" spans="17:17" s="32" customFormat="1">
      <c r="Q245" s="45"/>
    </row>
    <row r="246" spans="17:17" s="32" customFormat="1">
      <c r="Q246" s="45"/>
    </row>
    <row r="247" spans="17:17" s="32" customFormat="1">
      <c r="Q247" s="45"/>
    </row>
    <row r="248" spans="17:17" s="32" customFormat="1">
      <c r="Q248" s="45"/>
    </row>
    <row r="249" spans="17:17" s="32" customFormat="1">
      <c r="Q249" s="45"/>
    </row>
    <row r="250" spans="17:17" s="32" customFormat="1">
      <c r="Q250" s="45"/>
    </row>
    <row r="251" spans="17:17" s="32" customFormat="1">
      <c r="Q251" s="45"/>
    </row>
    <row r="252" spans="17:17" s="32" customFormat="1">
      <c r="Q252" s="45"/>
    </row>
    <row r="253" spans="17:17" s="32" customFormat="1">
      <c r="Q253" s="45"/>
    </row>
    <row r="254" spans="17:17" s="32" customFormat="1">
      <c r="Q254" s="45"/>
    </row>
    <row r="255" spans="17:17" s="32" customFormat="1">
      <c r="Q255" s="45"/>
    </row>
    <row r="256" spans="17:17" s="32" customFormat="1">
      <c r="Q256" s="45"/>
    </row>
    <row r="257" spans="17:17" s="32" customFormat="1">
      <c r="Q257" s="45"/>
    </row>
    <row r="258" spans="17:17" s="32" customFormat="1">
      <c r="Q258" s="45"/>
    </row>
    <row r="259" spans="17:17" s="32" customFormat="1">
      <c r="Q259" s="45"/>
    </row>
    <row r="260" spans="17:17" s="32" customFormat="1">
      <c r="Q260" s="45"/>
    </row>
    <row r="261" spans="17:17" s="32" customFormat="1">
      <c r="Q261" s="45"/>
    </row>
    <row r="262" spans="17:17" s="32" customFormat="1">
      <c r="Q262" s="45"/>
    </row>
    <row r="263" spans="17:17" s="32" customFormat="1">
      <c r="Q263" s="45"/>
    </row>
    <row r="264" spans="17:17" s="32" customFormat="1">
      <c r="Q264" s="45"/>
    </row>
    <row r="265" spans="17:17" s="32" customFormat="1">
      <c r="Q265" s="45"/>
    </row>
    <row r="266" spans="17:17" s="32" customFormat="1">
      <c r="Q266" s="45"/>
    </row>
    <row r="267" spans="17:17" s="32" customFormat="1">
      <c r="Q267" s="45"/>
    </row>
    <row r="268" spans="17:17" s="32" customFormat="1">
      <c r="Q268" s="45"/>
    </row>
    <row r="269" spans="17:17" s="32" customFormat="1">
      <c r="Q269" s="45"/>
    </row>
    <row r="270" spans="17:17" s="32" customFormat="1">
      <c r="Q270" s="45"/>
    </row>
    <row r="271" spans="17:17" s="32" customFormat="1">
      <c r="Q271" s="45"/>
    </row>
    <row r="272" spans="17:17" s="32" customFormat="1">
      <c r="Q272" s="45"/>
    </row>
    <row r="273" spans="17:17" s="32" customFormat="1">
      <c r="Q273" s="45"/>
    </row>
    <row r="274" spans="17:17" s="32" customFormat="1">
      <c r="Q274" s="45"/>
    </row>
    <row r="275" spans="17:17" s="32" customFormat="1">
      <c r="Q275" s="45"/>
    </row>
    <row r="276" spans="17:17" s="32" customFormat="1">
      <c r="Q276" s="45"/>
    </row>
    <row r="277" spans="17:17" s="32" customFormat="1">
      <c r="Q277" s="45"/>
    </row>
    <row r="278" spans="17:17" s="32" customFormat="1">
      <c r="Q278" s="45"/>
    </row>
    <row r="279" spans="17:17" s="32" customFormat="1">
      <c r="Q279" s="45"/>
    </row>
    <row r="280" spans="17:17" s="32" customFormat="1">
      <c r="Q280" s="45"/>
    </row>
    <row r="281" spans="17:17" s="32" customFormat="1">
      <c r="Q281" s="45"/>
    </row>
    <row r="282" spans="17:17" s="32" customFormat="1">
      <c r="Q282" s="45"/>
    </row>
    <row r="283" spans="17:17" s="32" customFormat="1">
      <c r="Q283" s="45"/>
    </row>
    <row r="284" spans="17:17" s="32" customFormat="1">
      <c r="Q284" s="45"/>
    </row>
    <row r="285" spans="17:17" s="32" customFormat="1">
      <c r="Q285" s="45"/>
    </row>
    <row r="286" spans="17:17" s="32" customFormat="1">
      <c r="Q286" s="45"/>
    </row>
    <row r="287" spans="17:17" s="32" customFormat="1">
      <c r="Q287" s="45"/>
    </row>
    <row r="288" spans="17:17" s="32" customFormat="1">
      <c r="Q288" s="45"/>
    </row>
    <row r="289" spans="17:17" s="32" customFormat="1">
      <c r="Q289" s="45"/>
    </row>
    <row r="290" spans="17:17" s="32" customFormat="1">
      <c r="Q290" s="45"/>
    </row>
    <row r="291" spans="17:17" s="32" customFormat="1">
      <c r="Q291" s="45"/>
    </row>
    <row r="292" spans="17:17" s="32" customFormat="1">
      <c r="Q292" s="45"/>
    </row>
    <row r="293" spans="17:17" s="32" customFormat="1">
      <c r="Q293" s="45"/>
    </row>
    <row r="294" spans="17:17" s="32" customFormat="1">
      <c r="Q294" s="45"/>
    </row>
    <row r="295" spans="17:17" s="32" customFormat="1">
      <c r="Q295" s="45"/>
    </row>
    <row r="296" spans="17:17" s="32" customFormat="1">
      <c r="Q296" s="45"/>
    </row>
    <row r="297" spans="17:17" s="32" customFormat="1">
      <c r="Q297" s="45"/>
    </row>
    <row r="298" spans="17:17" s="32" customFormat="1">
      <c r="Q298" s="45"/>
    </row>
    <row r="299" spans="17:17" s="32" customFormat="1">
      <c r="Q299" s="45"/>
    </row>
    <row r="300" spans="17:17" s="32" customFormat="1">
      <c r="Q300" s="45"/>
    </row>
    <row r="301" spans="17:17" s="32" customFormat="1">
      <c r="Q301" s="45"/>
    </row>
    <row r="302" spans="17:17" s="32" customFormat="1">
      <c r="Q302" s="45"/>
    </row>
    <row r="303" spans="17:17" s="32" customFormat="1">
      <c r="Q303" s="45"/>
    </row>
    <row r="304" spans="17:17" s="32" customFormat="1">
      <c r="Q304" s="45"/>
    </row>
    <row r="305" spans="17:17" s="32" customFormat="1">
      <c r="Q305" s="45"/>
    </row>
    <row r="306" spans="17:17" s="32" customFormat="1">
      <c r="Q306" s="45"/>
    </row>
    <row r="307" spans="17:17" s="32" customFormat="1">
      <c r="Q307" s="45"/>
    </row>
    <row r="308" spans="17:17" s="32" customFormat="1">
      <c r="Q308" s="45"/>
    </row>
    <row r="309" spans="17:17" s="32" customFormat="1">
      <c r="Q309" s="45"/>
    </row>
    <row r="310" spans="17:17" s="32" customFormat="1">
      <c r="Q310" s="45"/>
    </row>
    <row r="311" spans="17:17" s="32" customFormat="1">
      <c r="Q311" s="45"/>
    </row>
    <row r="312" spans="17:17" s="32" customFormat="1">
      <c r="Q312" s="45"/>
    </row>
    <row r="313" spans="17:17" s="32" customFormat="1">
      <c r="Q313" s="45"/>
    </row>
    <row r="314" spans="17:17" s="32" customFormat="1">
      <c r="Q314" s="45"/>
    </row>
    <row r="315" spans="17:17" s="32" customFormat="1">
      <c r="Q315" s="45"/>
    </row>
    <row r="316" spans="17:17" s="32" customFormat="1">
      <c r="Q316" s="45"/>
    </row>
    <row r="317" spans="17:17" s="32" customFormat="1">
      <c r="Q317" s="45"/>
    </row>
    <row r="318" spans="17:17" s="32" customFormat="1">
      <c r="Q318" s="45"/>
    </row>
    <row r="319" spans="17:17" s="32" customFormat="1">
      <c r="Q319" s="45"/>
    </row>
    <row r="320" spans="17:17" s="32" customFormat="1">
      <c r="Q320" s="45"/>
    </row>
    <row r="321" spans="17:17" s="32" customFormat="1">
      <c r="Q321" s="45"/>
    </row>
    <row r="322" spans="17:17" s="32" customFormat="1">
      <c r="Q322" s="45"/>
    </row>
    <row r="323" spans="17:17" s="32" customFormat="1">
      <c r="Q323" s="45"/>
    </row>
    <row r="324" spans="17:17" s="32" customFormat="1">
      <c r="Q324" s="45"/>
    </row>
    <row r="325" spans="17:17" s="32" customFormat="1">
      <c r="Q325" s="45"/>
    </row>
    <row r="326" spans="17:17" s="32" customFormat="1">
      <c r="Q326" s="45"/>
    </row>
    <row r="327" spans="17:17" s="32" customFormat="1">
      <c r="Q327" s="45"/>
    </row>
    <row r="328" spans="17:17" s="32" customFormat="1">
      <c r="Q328" s="45"/>
    </row>
    <row r="329" spans="17:17" s="32" customFormat="1">
      <c r="Q329" s="45"/>
    </row>
    <row r="330" spans="17:17" s="32" customFormat="1">
      <c r="Q330" s="45"/>
    </row>
    <row r="331" spans="17:17" s="32" customFormat="1">
      <c r="Q331" s="45"/>
    </row>
    <row r="332" spans="17:17" s="32" customFormat="1">
      <c r="Q332" s="45"/>
    </row>
    <row r="333" spans="17:17" s="32" customFormat="1">
      <c r="Q333" s="45"/>
    </row>
    <row r="334" spans="17:17" s="32" customFormat="1">
      <c r="Q334" s="45"/>
    </row>
    <row r="335" spans="17:17" s="32" customFormat="1">
      <c r="Q335" s="45"/>
    </row>
    <row r="336" spans="17:17" s="32" customFormat="1">
      <c r="Q336" s="45"/>
    </row>
    <row r="337" spans="17:17" s="32" customFormat="1">
      <c r="Q337" s="45"/>
    </row>
    <row r="338" spans="17:17" s="32" customFormat="1">
      <c r="Q338" s="45"/>
    </row>
    <row r="339" spans="17:17" s="32" customFormat="1">
      <c r="Q339" s="45"/>
    </row>
    <row r="340" spans="17:17" s="32" customFormat="1">
      <c r="Q340" s="45"/>
    </row>
    <row r="341" spans="17:17" s="32" customFormat="1">
      <c r="Q341" s="45"/>
    </row>
    <row r="342" spans="17:17" s="32" customFormat="1">
      <c r="Q342" s="45"/>
    </row>
    <row r="343" spans="17:17" s="32" customFormat="1">
      <c r="Q343" s="45"/>
    </row>
    <row r="344" spans="17:17" s="32" customFormat="1">
      <c r="Q344" s="45"/>
    </row>
    <row r="345" spans="17:17" s="32" customFormat="1">
      <c r="Q345" s="45"/>
    </row>
    <row r="346" spans="17:17" s="32" customFormat="1">
      <c r="Q346" s="45"/>
    </row>
    <row r="347" spans="17:17" s="32" customFormat="1">
      <c r="Q347" s="45"/>
    </row>
    <row r="348" spans="17:17" s="32" customFormat="1">
      <c r="Q348" s="45"/>
    </row>
    <row r="349" spans="17:17" s="32" customFormat="1">
      <c r="Q349" s="45"/>
    </row>
    <row r="350" spans="17:17" s="32" customFormat="1">
      <c r="Q350" s="45"/>
    </row>
    <row r="351" spans="17:17" s="32" customFormat="1">
      <c r="Q351" s="45"/>
    </row>
    <row r="352" spans="17:17" s="32" customFormat="1">
      <c r="Q352" s="45"/>
    </row>
    <row r="353" spans="17:17" s="32" customFormat="1">
      <c r="Q353" s="45"/>
    </row>
    <row r="354" spans="17:17" s="32" customFormat="1">
      <c r="Q354" s="45"/>
    </row>
    <row r="355" spans="17:17" s="32" customFormat="1">
      <c r="Q355" s="45"/>
    </row>
    <row r="356" spans="17:17" s="32" customFormat="1">
      <c r="Q356" s="45"/>
    </row>
    <row r="357" spans="17:17" s="32" customFormat="1">
      <c r="Q357" s="45"/>
    </row>
    <row r="358" spans="17:17" s="32" customFormat="1">
      <c r="Q358" s="45"/>
    </row>
    <row r="359" spans="17:17" s="32" customFormat="1">
      <c r="Q359" s="45"/>
    </row>
    <row r="360" spans="17:17" s="32" customFormat="1">
      <c r="Q360" s="45"/>
    </row>
    <row r="361" spans="17:17" s="32" customFormat="1">
      <c r="Q361" s="45"/>
    </row>
    <row r="362" spans="17:17" s="32" customFormat="1">
      <c r="Q362" s="45"/>
    </row>
    <row r="363" spans="17:17" s="32" customFormat="1">
      <c r="Q363" s="45"/>
    </row>
    <row r="364" spans="17:17" s="32" customFormat="1">
      <c r="Q364" s="45"/>
    </row>
    <row r="365" spans="17:17" s="32" customFormat="1">
      <c r="Q365" s="45"/>
    </row>
    <row r="366" spans="17:17" s="32" customFormat="1">
      <c r="Q366" s="45"/>
    </row>
    <row r="367" spans="17:17" s="32" customFormat="1">
      <c r="Q367" s="45"/>
    </row>
    <row r="368" spans="17:17" s="32" customFormat="1">
      <c r="Q368" s="45"/>
    </row>
    <row r="369" spans="17:17" s="32" customFormat="1">
      <c r="Q369" s="45"/>
    </row>
    <row r="370" spans="17:17" s="32" customFormat="1">
      <c r="Q370" s="45"/>
    </row>
    <row r="371" spans="17:17" s="32" customFormat="1">
      <c r="Q371" s="45"/>
    </row>
    <row r="372" spans="17:17" s="32" customFormat="1">
      <c r="Q372" s="45"/>
    </row>
    <row r="373" spans="17:17" s="32" customFormat="1">
      <c r="Q373" s="45"/>
    </row>
    <row r="374" spans="17:17" s="32" customFormat="1">
      <c r="Q374" s="45"/>
    </row>
    <row r="375" spans="17:17" s="32" customFormat="1">
      <c r="Q375" s="45"/>
    </row>
    <row r="376" spans="17:17" s="32" customFormat="1">
      <c r="Q376" s="45"/>
    </row>
    <row r="377" spans="17:17" s="32" customFormat="1">
      <c r="Q377" s="45"/>
    </row>
    <row r="378" spans="17:17" s="32" customFormat="1">
      <c r="Q378" s="45"/>
    </row>
    <row r="379" spans="17:17" s="32" customFormat="1">
      <c r="Q379" s="45"/>
    </row>
    <row r="380" spans="17:17" s="32" customFormat="1">
      <c r="Q380" s="45"/>
    </row>
    <row r="381" spans="17:17" s="32" customFormat="1">
      <c r="Q381" s="45"/>
    </row>
    <row r="382" spans="17:17" s="32" customFormat="1">
      <c r="Q382" s="45"/>
    </row>
    <row r="383" spans="17:17" s="32" customFormat="1">
      <c r="Q383" s="45"/>
    </row>
    <row r="384" spans="17:17" s="32" customFormat="1">
      <c r="Q384" s="45"/>
    </row>
    <row r="385" spans="17:17" s="32" customFormat="1">
      <c r="Q385" s="45"/>
    </row>
    <row r="386" spans="17:17" s="32" customFormat="1">
      <c r="Q386" s="45"/>
    </row>
    <row r="387" spans="17:17" s="32" customFormat="1">
      <c r="Q387" s="45"/>
    </row>
    <row r="388" spans="17:17" s="32" customFormat="1">
      <c r="Q388" s="45"/>
    </row>
    <row r="389" spans="17:17" s="32" customFormat="1">
      <c r="Q389" s="45"/>
    </row>
    <row r="390" spans="17:17" s="32" customFormat="1">
      <c r="Q390" s="45"/>
    </row>
    <row r="391" spans="17:17" s="32" customFormat="1">
      <c r="Q391" s="45"/>
    </row>
    <row r="392" spans="17:17" s="32" customFormat="1">
      <c r="Q392" s="45"/>
    </row>
    <row r="393" spans="17:17" s="32" customFormat="1">
      <c r="Q393" s="45"/>
    </row>
    <row r="394" spans="17:17" s="32" customFormat="1">
      <c r="Q394" s="45"/>
    </row>
    <row r="395" spans="17:17" s="32" customFormat="1">
      <c r="Q395" s="45"/>
    </row>
    <row r="396" spans="17:17" s="32" customFormat="1">
      <c r="Q396" s="45"/>
    </row>
    <row r="397" spans="17:17" s="32" customFormat="1">
      <c r="Q397" s="45"/>
    </row>
    <row r="398" spans="17:17" s="32" customFormat="1">
      <c r="Q398" s="45"/>
    </row>
    <row r="399" spans="17:17" s="32" customFormat="1">
      <c r="Q399" s="45"/>
    </row>
    <row r="400" spans="17:17" s="32" customFormat="1">
      <c r="Q400" s="45"/>
    </row>
    <row r="401" spans="17:17" s="32" customFormat="1">
      <c r="Q401" s="45"/>
    </row>
    <row r="402" spans="17:17" s="32" customFormat="1">
      <c r="Q402" s="45"/>
    </row>
    <row r="403" spans="17:17" s="32" customFormat="1">
      <c r="Q403" s="45"/>
    </row>
    <row r="404" spans="17:17" s="32" customFormat="1">
      <c r="Q404" s="45"/>
    </row>
    <row r="405" spans="17:17" s="32" customFormat="1">
      <c r="Q405" s="45"/>
    </row>
    <row r="406" spans="17:17" s="32" customFormat="1">
      <c r="Q406" s="45"/>
    </row>
    <row r="407" spans="17:17" s="32" customFormat="1">
      <c r="Q407" s="45"/>
    </row>
    <row r="408" spans="17:17" s="32" customFormat="1">
      <c r="Q408" s="45"/>
    </row>
    <row r="409" spans="17:17" s="32" customFormat="1">
      <c r="Q409" s="45"/>
    </row>
    <row r="410" spans="17:17" s="32" customFormat="1">
      <c r="Q410" s="45"/>
    </row>
    <row r="411" spans="17:17" s="32" customFormat="1">
      <c r="Q411" s="45"/>
    </row>
    <row r="412" spans="17:17" s="32" customFormat="1">
      <c r="Q412" s="45"/>
    </row>
    <row r="413" spans="17:17" s="32" customFormat="1">
      <c r="Q413" s="45"/>
    </row>
    <row r="414" spans="17:17" s="32" customFormat="1">
      <c r="Q414" s="45"/>
    </row>
    <row r="415" spans="17:17" s="32" customFormat="1">
      <c r="Q415" s="45"/>
    </row>
    <row r="416" spans="17:17" s="32" customFormat="1">
      <c r="Q416" s="45"/>
    </row>
    <row r="417" spans="17:17" s="32" customFormat="1">
      <c r="Q417" s="45"/>
    </row>
    <row r="418" spans="17:17" s="32" customFormat="1">
      <c r="Q418" s="45"/>
    </row>
    <row r="419" spans="17:17" s="32" customFormat="1">
      <c r="Q419" s="45"/>
    </row>
    <row r="420" spans="17:17" s="32" customFormat="1">
      <c r="Q420" s="45"/>
    </row>
    <row r="421" spans="17:17" s="32" customFormat="1">
      <c r="Q421" s="45"/>
    </row>
    <row r="422" spans="17:17" s="32" customFormat="1">
      <c r="Q422" s="45"/>
    </row>
    <row r="423" spans="17:17" s="32" customFormat="1">
      <c r="Q423" s="45"/>
    </row>
    <row r="424" spans="17:17" s="32" customFormat="1">
      <c r="Q424" s="45"/>
    </row>
    <row r="425" spans="17:17" s="32" customFormat="1">
      <c r="Q425" s="45"/>
    </row>
    <row r="426" spans="17:17" s="32" customFormat="1">
      <c r="Q426" s="45"/>
    </row>
    <row r="427" spans="17:17" s="32" customFormat="1">
      <c r="Q427" s="45"/>
    </row>
    <row r="428" spans="17:17" s="32" customFormat="1">
      <c r="Q428" s="45"/>
    </row>
    <row r="429" spans="17:17" s="32" customFormat="1">
      <c r="Q429" s="45"/>
    </row>
    <row r="430" spans="17:17" s="32" customFormat="1">
      <c r="Q430" s="45"/>
    </row>
    <row r="431" spans="17:17" s="32" customFormat="1">
      <c r="Q431" s="45"/>
    </row>
    <row r="432" spans="17:17" s="32" customFormat="1">
      <c r="Q432" s="45"/>
    </row>
    <row r="433" spans="17:17" s="32" customFormat="1">
      <c r="Q433" s="45"/>
    </row>
    <row r="434" spans="17:17" s="32" customFormat="1">
      <c r="Q434" s="45"/>
    </row>
    <row r="435" spans="17:17" s="32" customFormat="1">
      <c r="Q435" s="45"/>
    </row>
    <row r="436" spans="17:17" s="32" customFormat="1">
      <c r="Q436" s="45"/>
    </row>
    <row r="437" spans="17:17" s="32" customFormat="1">
      <c r="Q437" s="45"/>
    </row>
    <row r="438" spans="17:17" s="32" customFormat="1">
      <c r="Q438" s="45"/>
    </row>
    <row r="439" spans="17:17" s="32" customFormat="1">
      <c r="Q439" s="45"/>
    </row>
    <row r="440" spans="17:17" s="32" customFormat="1">
      <c r="Q440" s="45"/>
    </row>
    <row r="441" spans="17:17" s="32" customFormat="1">
      <c r="Q441" s="45"/>
    </row>
    <row r="442" spans="17:17" s="32" customFormat="1">
      <c r="Q442" s="45"/>
    </row>
    <row r="443" spans="17:17" s="32" customFormat="1">
      <c r="Q443" s="45"/>
    </row>
    <row r="444" spans="17:17" s="32" customFormat="1">
      <c r="Q444" s="45"/>
    </row>
    <row r="445" spans="17:17" s="32" customFormat="1">
      <c r="Q445" s="45"/>
    </row>
    <row r="446" spans="17:17" s="32" customFormat="1">
      <c r="Q446" s="45"/>
    </row>
    <row r="447" spans="17:17" s="32" customFormat="1">
      <c r="Q447" s="45"/>
    </row>
    <row r="448" spans="17:17" s="32" customFormat="1">
      <c r="Q448" s="45"/>
    </row>
    <row r="449" spans="17:17" s="32" customFormat="1">
      <c r="Q449" s="45"/>
    </row>
    <row r="450" spans="17:17" s="32" customFormat="1">
      <c r="Q450" s="45"/>
    </row>
    <row r="451" spans="17:17" s="32" customFormat="1">
      <c r="Q451" s="45"/>
    </row>
    <row r="452" spans="17:17" s="32" customFormat="1">
      <c r="Q452" s="45"/>
    </row>
    <row r="453" spans="17:17" s="32" customFormat="1">
      <c r="Q453" s="45"/>
    </row>
    <row r="454" spans="17:17" s="32" customFormat="1">
      <c r="Q454" s="45"/>
    </row>
    <row r="455" spans="17:17" s="32" customFormat="1">
      <c r="Q455" s="45"/>
    </row>
    <row r="456" spans="17:17" s="32" customFormat="1">
      <c r="Q456" s="45"/>
    </row>
    <row r="457" spans="17:17" s="32" customFormat="1">
      <c r="Q457" s="45"/>
    </row>
    <row r="458" spans="17:17" s="32" customFormat="1">
      <c r="Q458" s="45"/>
    </row>
    <row r="459" spans="17:17" s="32" customFormat="1">
      <c r="Q459" s="45"/>
    </row>
    <row r="460" spans="17:17" s="32" customFormat="1">
      <c r="Q460" s="45"/>
    </row>
    <row r="461" spans="17:17" s="32" customFormat="1">
      <c r="Q461" s="45"/>
    </row>
    <row r="462" spans="17:17" s="32" customFormat="1">
      <c r="Q462" s="45"/>
    </row>
    <row r="463" spans="17:17" s="32" customFormat="1">
      <c r="Q463" s="45"/>
    </row>
    <row r="464" spans="17:17" s="32" customFormat="1">
      <c r="Q464" s="45"/>
    </row>
    <row r="465" spans="17:17" s="32" customFormat="1">
      <c r="Q465" s="45"/>
    </row>
    <row r="466" spans="17:17" s="32" customFormat="1">
      <c r="Q466" s="45"/>
    </row>
    <row r="467" spans="17:17" s="32" customFormat="1">
      <c r="Q467" s="45"/>
    </row>
    <row r="468" spans="17:17" s="32" customFormat="1">
      <c r="Q468" s="45"/>
    </row>
    <row r="469" spans="17:17" s="32" customFormat="1">
      <c r="Q469" s="45"/>
    </row>
    <row r="470" spans="17:17" s="32" customFormat="1">
      <c r="Q470" s="45"/>
    </row>
    <row r="471" spans="17:17" s="32" customFormat="1">
      <c r="Q471" s="45"/>
    </row>
    <row r="472" spans="17:17" s="32" customFormat="1">
      <c r="Q472" s="45"/>
    </row>
    <row r="473" spans="17:17" s="32" customFormat="1">
      <c r="Q473" s="45"/>
    </row>
    <row r="474" spans="17:17" s="32" customFormat="1">
      <c r="Q474" s="45"/>
    </row>
    <row r="475" spans="17:17" s="32" customFormat="1">
      <c r="Q475" s="45"/>
    </row>
    <row r="476" spans="17:17" s="32" customFormat="1">
      <c r="Q476" s="45"/>
    </row>
    <row r="477" spans="17:17" s="32" customFormat="1">
      <c r="Q477" s="45"/>
    </row>
    <row r="478" spans="17:17" s="32" customFormat="1">
      <c r="Q478" s="45"/>
    </row>
    <row r="479" spans="17:17" s="32" customFormat="1">
      <c r="Q479" s="45"/>
    </row>
    <row r="480" spans="17:17" s="32" customFormat="1">
      <c r="Q480" s="45"/>
    </row>
    <row r="481" spans="17:17" s="32" customFormat="1">
      <c r="Q481" s="45"/>
    </row>
    <row r="482" spans="17:17" s="32" customFormat="1">
      <c r="Q482" s="45"/>
    </row>
    <row r="483" spans="17:17" s="32" customFormat="1">
      <c r="Q483" s="45"/>
    </row>
    <row r="484" spans="17:17" s="32" customFormat="1">
      <c r="Q484" s="45"/>
    </row>
    <row r="485" spans="17:17" s="32" customFormat="1">
      <c r="Q485" s="45"/>
    </row>
    <row r="486" spans="17:17" s="32" customFormat="1">
      <c r="Q486" s="45"/>
    </row>
    <row r="487" spans="17:17" s="32" customFormat="1">
      <c r="Q487" s="45"/>
    </row>
    <row r="488" spans="17:17" s="32" customFormat="1">
      <c r="Q488" s="45"/>
    </row>
    <row r="489" spans="17:17" s="32" customFormat="1">
      <c r="Q489" s="45"/>
    </row>
    <row r="490" spans="17:17" s="32" customFormat="1">
      <c r="Q490" s="45"/>
    </row>
    <row r="491" spans="17:17" s="32" customFormat="1">
      <c r="Q491" s="45"/>
    </row>
    <row r="492" spans="17:17" s="32" customFormat="1">
      <c r="Q492" s="45"/>
    </row>
    <row r="493" spans="17:17" s="32" customFormat="1">
      <c r="Q493" s="45"/>
    </row>
    <row r="494" spans="17:17" s="32" customFormat="1">
      <c r="Q494" s="45"/>
    </row>
    <row r="495" spans="17:17" s="32" customFormat="1">
      <c r="Q495" s="45"/>
    </row>
    <row r="496" spans="17:17" s="32" customFormat="1">
      <c r="Q496" s="45"/>
    </row>
    <row r="497" spans="17:17" s="32" customFormat="1">
      <c r="Q497" s="45"/>
    </row>
    <row r="498" spans="17:17" s="32" customFormat="1">
      <c r="Q498" s="45"/>
    </row>
    <row r="499" spans="17:17" s="32" customFormat="1">
      <c r="Q499" s="45"/>
    </row>
    <row r="500" spans="17:17" s="32" customFormat="1">
      <c r="Q500" s="45"/>
    </row>
    <row r="501" spans="17:17" s="32" customFormat="1">
      <c r="Q501" s="45"/>
    </row>
    <row r="502" spans="17:17" s="32" customFormat="1">
      <c r="Q502" s="45"/>
    </row>
    <row r="503" spans="17:17" s="32" customFormat="1">
      <c r="Q503" s="45"/>
    </row>
    <row r="504" spans="17:17" s="32" customFormat="1">
      <c r="Q504" s="45"/>
    </row>
    <row r="505" spans="17:17" s="32" customFormat="1">
      <c r="Q505" s="45"/>
    </row>
    <row r="506" spans="17:17" s="32" customFormat="1">
      <c r="Q506" s="45"/>
    </row>
    <row r="507" spans="17:17" s="32" customFormat="1">
      <c r="Q507" s="45"/>
    </row>
    <row r="508" spans="17:17" s="32" customFormat="1">
      <c r="Q508" s="45"/>
    </row>
    <row r="509" spans="17:17" s="32" customFormat="1">
      <c r="Q509" s="45"/>
    </row>
    <row r="510" spans="17:17" s="32" customFormat="1">
      <c r="Q510" s="45"/>
    </row>
    <row r="511" spans="17:17" s="32" customFormat="1">
      <c r="Q511" s="45"/>
    </row>
    <row r="512" spans="17:17" s="32" customFormat="1">
      <c r="Q512" s="45"/>
    </row>
    <row r="513" spans="17:17" s="32" customFormat="1">
      <c r="Q513" s="45"/>
    </row>
    <row r="514" spans="17:17" s="32" customFormat="1">
      <c r="Q514" s="45"/>
    </row>
    <row r="515" spans="17:17" s="32" customFormat="1">
      <c r="Q515" s="45"/>
    </row>
    <row r="516" spans="17:17" s="32" customFormat="1">
      <c r="Q516" s="45"/>
    </row>
    <row r="517" spans="17:17" s="32" customFormat="1">
      <c r="Q517" s="45"/>
    </row>
    <row r="518" spans="17:17" s="32" customFormat="1">
      <c r="Q518" s="45"/>
    </row>
    <row r="519" spans="17:17" s="32" customFormat="1">
      <c r="Q519" s="45"/>
    </row>
    <row r="520" spans="17:17" s="32" customFormat="1">
      <c r="Q520" s="45"/>
    </row>
    <row r="521" spans="17:17" s="32" customFormat="1">
      <c r="Q521" s="45"/>
    </row>
    <row r="522" spans="17:17" s="32" customFormat="1">
      <c r="Q522" s="45"/>
    </row>
    <row r="523" spans="17:17" s="32" customFormat="1">
      <c r="Q523" s="45"/>
    </row>
    <row r="524" spans="17:17" s="32" customFormat="1">
      <c r="Q524" s="45"/>
    </row>
    <row r="525" spans="17:17" s="32" customFormat="1">
      <c r="Q525" s="45"/>
    </row>
    <row r="526" spans="17:17" s="32" customFormat="1">
      <c r="Q526" s="45"/>
    </row>
    <row r="527" spans="17:17" s="32" customFormat="1">
      <c r="Q527" s="45"/>
    </row>
    <row r="528" spans="17:17" s="32" customFormat="1">
      <c r="Q528" s="45"/>
    </row>
    <row r="529" spans="17:17" s="32" customFormat="1">
      <c r="Q529" s="45"/>
    </row>
    <row r="530" spans="17:17" s="32" customFormat="1">
      <c r="Q530" s="45"/>
    </row>
    <row r="531" spans="17:17" s="32" customFormat="1">
      <c r="Q531" s="45"/>
    </row>
    <row r="532" spans="17:17" s="32" customFormat="1">
      <c r="Q532" s="45"/>
    </row>
    <row r="533" spans="17:17" s="32" customFormat="1">
      <c r="Q533" s="45"/>
    </row>
    <row r="534" spans="17:17" s="32" customFormat="1">
      <c r="Q534" s="45"/>
    </row>
    <row r="535" spans="17:17" s="32" customFormat="1">
      <c r="Q535" s="45"/>
    </row>
    <row r="536" spans="17:17" s="32" customFormat="1">
      <c r="Q536" s="45"/>
    </row>
    <row r="537" spans="17:17" s="32" customFormat="1">
      <c r="Q537" s="45"/>
    </row>
    <row r="538" spans="17:17" s="32" customFormat="1">
      <c r="Q538" s="45"/>
    </row>
    <row r="539" spans="17:17" s="32" customFormat="1">
      <c r="Q539" s="45"/>
    </row>
    <row r="540" spans="17:17" s="32" customFormat="1">
      <c r="Q540" s="45"/>
    </row>
    <row r="541" spans="17:17" s="32" customFormat="1">
      <c r="Q541" s="45"/>
    </row>
    <row r="542" spans="17:17" s="32" customFormat="1">
      <c r="Q542" s="45"/>
    </row>
    <row r="543" spans="17:17" s="32" customFormat="1">
      <c r="Q543" s="45"/>
    </row>
    <row r="544" spans="17:17" s="32" customFormat="1">
      <c r="Q544" s="45"/>
    </row>
    <row r="545" spans="17:17" s="32" customFormat="1">
      <c r="Q545" s="45"/>
    </row>
    <row r="546" spans="17:17" s="32" customFormat="1">
      <c r="Q546" s="45"/>
    </row>
    <row r="547" spans="17:17" s="32" customFormat="1">
      <c r="Q547" s="45"/>
    </row>
    <row r="548" spans="17:17" s="32" customFormat="1">
      <c r="Q548" s="45"/>
    </row>
    <row r="549" spans="17:17" s="32" customFormat="1">
      <c r="Q549" s="45"/>
    </row>
    <row r="550" spans="17:17" s="32" customFormat="1">
      <c r="Q550" s="45"/>
    </row>
    <row r="551" spans="17:17" s="32" customFormat="1">
      <c r="Q551" s="45"/>
    </row>
    <row r="552" spans="17:17" s="32" customFormat="1">
      <c r="Q552" s="45"/>
    </row>
    <row r="553" spans="17:17" s="32" customFormat="1">
      <c r="Q553" s="45"/>
    </row>
    <row r="554" spans="17:17" s="32" customFormat="1">
      <c r="Q554" s="45"/>
    </row>
    <row r="555" spans="17:17" s="32" customFormat="1">
      <c r="Q555" s="45"/>
    </row>
    <row r="556" spans="17:17" s="32" customFormat="1">
      <c r="Q556" s="45"/>
    </row>
    <row r="557" spans="17:17" s="32" customFormat="1">
      <c r="Q557" s="45"/>
    </row>
    <row r="558" spans="17:17" s="32" customFormat="1">
      <c r="Q558" s="45"/>
    </row>
    <row r="559" spans="17:17" s="32" customFormat="1">
      <c r="Q559" s="45"/>
    </row>
    <row r="560" spans="17:17" s="32" customFormat="1">
      <c r="Q560" s="45"/>
    </row>
    <row r="561" spans="17:17" s="32" customFormat="1">
      <c r="Q561" s="45"/>
    </row>
    <row r="562" spans="17:17" s="32" customFormat="1">
      <c r="Q562" s="45"/>
    </row>
    <row r="563" spans="17:17" s="32" customFormat="1">
      <c r="Q563" s="45"/>
    </row>
    <row r="564" spans="17:17" s="32" customFormat="1">
      <c r="Q564" s="45"/>
    </row>
    <row r="565" spans="17:17" s="32" customFormat="1">
      <c r="Q565" s="45"/>
    </row>
    <row r="566" spans="17:17" s="32" customFormat="1">
      <c r="Q566" s="45"/>
    </row>
    <row r="567" spans="17:17" s="32" customFormat="1">
      <c r="Q567" s="45"/>
    </row>
    <row r="568" spans="17:17" s="32" customFormat="1">
      <c r="Q568" s="45"/>
    </row>
    <row r="569" spans="17:17" s="32" customFormat="1">
      <c r="Q569" s="45"/>
    </row>
    <row r="570" spans="17:17" s="32" customFormat="1">
      <c r="Q570" s="45"/>
    </row>
    <row r="571" spans="17:17" s="32" customFormat="1">
      <c r="Q571" s="45"/>
    </row>
    <row r="572" spans="17:17" s="32" customFormat="1">
      <c r="Q572" s="45"/>
    </row>
    <row r="573" spans="17:17" s="32" customFormat="1">
      <c r="Q573" s="45"/>
    </row>
    <row r="574" spans="17:17" s="32" customFormat="1">
      <c r="Q574" s="45"/>
    </row>
    <row r="575" spans="17:17" s="32" customFormat="1">
      <c r="Q575" s="45"/>
    </row>
    <row r="576" spans="17:17" s="32" customFormat="1">
      <c r="Q576" s="45"/>
    </row>
    <row r="577" spans="17:17" s="32" customFormat="1">
      <c r="Q577" s="45"/>
    </row>
    <row r="578" spans="17:17" s="32" customFormat="1">
      <c r="Q578" s="45"/>
    </row>
    <row r="579" spans="17:17" s="32" customFormat="1">
      <c r="Q579" s="45"/>
    </row>
    <row r="580" spans="17:17" s="32" customFormat="1">
      <c r="Q580" s="45"/>
    </row>
    <row r="581" spans="17:17" s="32" customFormat="1">
      <c r="Q581" s="45"/>
    </row>
    <row r="582" spans="17:17" s="32" customFormat="1">
      <c r="Q582" s="45"/>
    </row>
    <row r="583" spans="17:17" s="32" customFormat="1">
      <c r="Q583" s="45"/>
    </row>
    <row r="584" spans="17:17" s="32" customFormat="1">
      <c r="Q584" s="45"/>
    </row>
    <row r="585" spans="17:17" s="32" customFormat="1">
      <c r="Q585" s="45"/>
    </row>
    <row r="586" spans="17:17" s="32" customFormat="1">
      <c r="Q586" s="45"/>
    </row>
    <row r="587" spans="17:17" s="32" customFormat="1">
      <c r="Q587" s="45"/>
    </row>
    <row r="588" spans="17:17" s="32" customFormat="1">
      <c r="Q588" s="45"/>
    </row>
    <row r="589" spans="17:17" s="32" customFormat="1">
      <c r="Q589" s="45"/>
    </row>
    <row r="590" spans="17:17" s="32" customFormat="1">
      <c r="Q590" s="45"/>
    </row>
    <row r="591" spans="17:17" s="32" customFormat="1">
      <c r="Q591" s="45"/>
    </row>
    <row r="592" spans="17:17" s="32" customFormat="1">
      <c r="Q592" s="45"/>
    </row>
    <row r="593" spans="17:17" s="32" customFormat="1">
      <c r="Q593" s="45"/>
    </row>
    <row r="594" spans="17:17" s="32" customFormat="1">
      <c r="Q594" s="45"/>
    </row>
    <row r="595" spans="17:17" s="32" customFormat="1">
      <c r="Q595" s="45"/>
    </row>
    <row r="596" spans="17:17" s="32" customFormat="1">
      <c r="Q596" s="45"/>
    </row>
    <row r="597" spans="17:17" s="32" customFormat="1">
      <c r="Q597" s="45"/>
    </row>
    <row r="598" spans="17:17" s="32" customFormat="1">
      <c r="Q598" s="45"/>
    </row>
    <row r="599" spans="17:17" s="32" customFormat="1">
      <c r="Q599" s="45"/>
    </row>
    <row r="600" spans="17:17" s="32" customFormat="1">
      <c r="Q600" s="45"/>
    </row>
    <row r="601" spans="17:17" s="32" customFormat="1">
      <c r="Q601" s="45"/>
    </row>
    <row r="602" spans="17:17" s="32" customFormat="1">
      <c r="Q602" s="45"/>
    </row>
    <row r="603" spans="17:17" s="32" customFormat="1">
      <c r="Q603" s="45"/>
    </row>
    <row r="604" spans="17:17" s="32" customFormat="1">
      <c r="Q604" s="45"/>
    </row>
    <row r="605" spans="17:17" s="32" customFormat="1">
      <c r="Q605" s="45"/>
    </row>
    <row r="606" spans="17:17" s="32" customFormat="1">
      <c r="Q606" s="45"/>
    </row>
    <row r="607" spans="17:17" s="32" customFormat="1">
      <c r="Q607" s="45"/>
    </row>
    <row r="608" spans="17:17" s="32" customFormat="1">
      <c r="Q608" s="45"/>
    </row>
    <row r="609" spans="17:17" s="32" customFormat="1">
      <c r="Q609" s="45"/>
    </row>
    <row r="610" spans="17:17" s="32" customFormat="1">
      <c r="Q610" s="45"/>
    </row>
    <row r="611" spans="17:17" s="32" customFormat="1">
      <c r="Q611" s="45"/>
    </row>
    <row r="612" spans="17:17" s="32" customFormat="1">
      <c r="Q612" s="45"/>
    </row>
    <row r="613" spans="17:17" s="32" customFormat="1">
      <c r="Q613" s="45"/>
    </row>
    <row r="614" spans="17:17" s="32" customFormat="1">
      <c r="Q614" s="45"/>
    </row>
    <row r="615" spans="17:17" s="32" customFormat="1">
      <c r="Q615" s="45"/>
    </row>
    <row r="616" spans="17:17" s="32" customFormat="1">
      <c r="Q616" s="45"/>
    </row>
    <row r="617" spans="17:17" s="32" customFormat="1">
      <c r="Q617" s="45"/>
    </row>
    <row r="618" spans="17:17" s="32" customFormat="1">
      <c r="Q618" s="45"/>
    </row>
    <row r="619" spans="17:17" s="32" customFormat="1">
      <c r="Q619" s="45"/>
    </row>
    <row r="620" spans="17:17" s="32" customFormat="1">
      <c r="Q620" s="45"/>
    </row>
    <row r="621" spans="17:17" s="32" customFormat="1">
      <c r="Q621" s="45"/>
    </row>
    <row r="622" spans="17:17" s="32" customFormat="1">
      <c r="Q622" s="45"/>
    </row>
    <row r="623" spans="17:17" s="32" customFormat="1">
      <c r="Q623" s="45"/>
    </row>
    <row r="624" spans="17:17" s="32" customFormat="1">
      <c r="Q624" s="45"/>
    </row>
    <row r="625" spans="17:17" s="32" customFormat="1">
      <c r="Q625" s="45"/>
    </row>
    <row r="626" spans="17:17" s="32" customFormat="1">
      <c r="Q626" s="45"/>
    </row>
    <row r="627" spans="17:17" s="32" customFormat="1">
      <c r="Q627" s="45"/>
    </row>
    <row r="628" spans="17:17" s="32" customFormat="1">
      <c r="Q628" s="45"/>
    </row>
    <row r="629" spans="17:17" s="32" customFormat="1">
      <c r="Q629" s="45"/>
    </row>
    <row r="630" spans="17:17" s="32" customFormat="1">
      <c r="Q630" s="45"/>
    </row>
    <row r="631" spans="17:17" s="32" customFormat="1">
      <c r="Q631" s="45"/>
    </row>
    <row r="632" spans="17:17" s="32" customFormat="1">
      <c r="Q632" s="45"/>
    </row>
  </sheetData>
  <mergeCells count="1">
    <mergeCell ref="A66:Q7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2" sqref="B2"/>
    </sheetView>
  </sheetViews>
  <sheetFormatPr defaultRowHeight="15"/>
  <cols>
    <col min="1" max="4" width="25.5703125" customWidth="1"/>
  </cols>
  <sheetData>
    <row r="1" spans="1:2" ht="15.75">
      <c r="A1" s="20" t="s">
        <v>60</v>
      </c>
      <c r="B1" s="20" t="s">
        <v>61</v>
      </c>
    </row>
    <row r="2" spans="1:2">
      <c r="A2" s="21" t="s">
        <v>62</v>
      </c>
      <c r="B2" s="22">
        <v>1050</v>
      </c>
    </row>
    <row r="3" spans="1:2">
      <c r="A3" s="21" t="s">
        <v>63</v>
      </c>
      <c r="B3" s="22">
        <v>1075</v>
      </c>
    </row>
    <row r="4" spans="1:2">
      <c r="A4" s="21" t="s">
        <v>64</v>
      </c>
      <c r="B4" s="22">
        <v>1100</v>
      </c>
    </row>
    <row r="5" spans="1:2">
      <c r="A5" s="21" t="s">
        <v>65</v>
      </c>
      <c r="B5" s="22">
        <v>1125</v>
      </c>
    </row>
    <row r="6" spans="1:2">
      <c r="A6" s="21" t="s">
        <v>66</v>
      </c>
      <c r="B6" s="22">
        <v>1150</v>
      </c>
    </row>
    <row r="7" spans="1:2">
      <c r="A7" s="23" t="s">
        <v>67</v>
      </c>
      <c r="B7" s="22">
        <v>1175</v>
      </c>
    </row>
    <row r="8" spans="1:2">
      <c r="A8" s="23" t="s">
        <v>68</v>
      </c>
      <c r="B8" s="22">
        <v>1200</v>
      </c>
    </row>
    <row r="9" spans="1:2">
      <c r="A9" s="24" t="s">
        <v>69</v>
      </c>
      <c r="B9" s="25">
        <v>1225</v>
      </c>
    </row>
    <row r="10" spans="1:2">
      <c r="A10" s="24" t="s">
        <v>70</v>
      </c>
      <c r="B10" s="25">
        <v>1250</v>
      </c>
    </row>
    <row r="11" spans="1:2">
      <c r="A11" s="24" t="s">
        <v>71</v>
      </c>
      <c r="B11" s="25">
        <v>1275</v>
      </c>
    </row>
    <row r="12" spans="1:2">
      <c r="A12" s="24" t="s">
        <v>72</v>
      </c>
      <c r="B12" s="25">
        <v>1300</v>
      </c>
    </row>
    <row r="13" spans="1:2">
      <c r="A13" s="24" t="s">
        <v>73</v>
      </c>
      <c r="B13" s="25">
        <v>1325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ısıl</dc:creator>
  <cp:lastModifiedBy>EUIK11</cp:lastModifiedBy>
  <cp:lastPrinted>2020-02-12T06:02:18Z</cp:lastPrinted>
  <dcterms:created xsi:type="dcterms:W3CDTF">2018-05-02T11:53:18Z</dcterms:created>
  <dcterms:modified xsi:type="dcterms:W3CDTF">2020-02-12T13:07:08Z</dcterms:modified>
</cp:coreProperties>
</file>